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30" windowHeight="7125" activeTab="0"/>
  </bookViews>
  <sheets>
    <sheet name="表紙" sheetId="1" r:id="rId1"/>
    <sheet name="◇チェックリスト Ａ　" sheetId="2" r:id="rId2"/>
    <sheet name="◇チェックリスト Ｂ" sheetId="3" r:id="rId3"/>
    <sheet name="◇チェックリストＣ" sheetId="4" r:id="rId4"/>
    <sheet name="結果一覧" sheetId="5" r:id="rId5"/>
  </sheets>
  <definedNames>
    <definedName name="_xlnm.Print_Area" localSheetId="1">'◇チェックリスト Ａ　'!$A$2:$V$37</definedName>
    <definedName name="_xlnm.Print_Area" localSheetId="2">'◇チェックリスト Ｂ'!$A$2:$V$25</definedName>
    <definedName name="_xlnm.Print_Area" localSheetId="3">'◇チェックリストＣ'!$A$2:$P$34</definedName>
    <definedName name="_xlnm.Print_Area" localSheetId="0">'表紙'!$A$1:$O$33</definedName>
  </definedNames>
  <calcPr fullCalcOnLoad="1"/>
</workbook>
</file>

<file path=xl/sharedStrings.xml><?xml version="1.0" encoding="utf-8"?>
<sst xmlns="http://schemas.openxmlformats.org/spreadsheetml/2006/main" count="221" uniqueCount="159">
  <si>
    <t>観　　点</t>
  </si>
  <si>
    <t>な い</t>
  </si>
  <si>
    <t>時々ある</t>
  </si>
  <si>
    <t>よくある</t>
  </si>
  <si>
    <t>0点</t>
  </si>
  <si>
    <t>1点</t>
  </si>
  <si>
    <t>2点</t>
  </si>
  <si>
    <t>3点</t>
  </si>
  <si>
    <t>段階別の点数（評価点×該当数）</t>
  </si>
  <si>
    <t>　総合計　（①＋②＋③＋④）</t>
  </si>
  <si>
    <t>　０点　①</t>
  </si>
  <si>
    <t>点</t>
  </si>
  <si>
    <t>話す</t>
  </si>
  <si>
    <t>読む</t>
  </si>
  <si>
    <t>書く</t>
  </si>
  <si>
    <t>計算する</t>
  </si>
  <si>
    <t>推論する</t>
  </si>
  <si>
    <t>領域点数</t>
  </si>
  <si>
    <t>点</t>
  </si>
  <si>
    <t>未入力数</t>
  </si>
  <si>
    <t>チェック数</t>
  </si>
  <si>
    <t>点②</t>
  </si>
  <si>
    <t>点③</t>
  </si>
  <si>
    <t>点④</t>
  </si>
  <si>
    <t>しばしばある</t>
  </si>
  <si>
    <t>不注意</t>
  </si>
  <si>
    <t>多動性―衝動性</t>
  </si>
  <si>
    <t>　◎　合計２２点以上をカウントした場合，対人関係やこだわり等の問題があると思われる。</t>
  </si>
  <si>
    <t>いいえ</t>
  </si>
  <si>
    <t>多少</t>
  </si>
  <si>
    <t>◇チェックリスト Ａ　学習面（「聞く」「話す」「読む」「書く」「計算する」「推論する」）※以下の各観点について，１つだけチェックをしてください。</t>
  </si>
  <si>
    <t>◇チェックリスト　Ｂ　行動面（「不注意」「多動性－衝動性」）※以下の各観点について，１つだけチェックをしてください。</t>
  </si>
  <si>
    <t>◇チェックリスト Ｃ　 行動面（対人関係やこだわり等）※以下の各観点について，１つだけチェックをしてください。</t>
  </si>
  <si>
    <t>チェックを行う。</t>
  </si>
  <si>
    <t>チェック実施日</t>
  </si>
  <si>
    <t>年</t>
  </si>
  <si>
    <t>月</t>
  </si>
  <si>
    <t>日</t>
  </si>
  <si>
    <t>チェック対象者氏名</t>
  </si>
  <si>
    <t>チェック者氏名</t>
  </si>
  <si>
    <t>一覧表とグラフ</t>
  </si>
  <si>
    <t>結　　　　　果</t>
  </si>
  <si>
    <t>組</t>
  </si>
  <si>
    <t>氏名</t>
  </si>
  <si>
    <t>「特別な教育的支援を必要とする児童生徒のチェックリスト」　　　　　　　　　　　　</t>
  </si>
  <si>
    <t>※必要に応じて保存や印刷を行ってください。　　</t>
  </si>
  <si>
    <t>※各チェックリスト，結果については，必要な部分が１ページに収まるようにしてありますので，印刷の際は，１ページ印刷がお勧めです。ただし，お使いの環境により異なる場合がありますので，利用される方で調整をしてください。</t>
  </si>
  <si>
    <t>◇チェックリスト Ａ　学習面（「聞く」「話す」「読む」「書く」「計算する」「推論する」）</t>
  </si>
  <si>
    <t>◇チェックリスト　Ｂ　行動面（「不注意」「多動性－衝動性」）</t>
  </si>
  <si>
    <t>◇チェックリスト Ｃ　 行動面（対人関係やこだわり等）</t>
  </si>
  <si>
    <t>はい</t>
  </si>
  <si>
    <t>観　　点</t>
  </si>
  <si>
    <t>まれにある</t>
  </si>
  <si>
    <t>メッセージ</t>
  </si>
  <si>
    <t>聞く</t>
  </si>
  <si>
    <t>聞き間違いがある（「知った」を「行った」と聞き間違える）</t>
  </si>
  <si>
    <t>聞きもらしがある</t>
  </si>
  <si>
    <t>個別に言われると聞き取れるが、集団場面では難しい</t>
  </si>
  <si>
    <t>指示の理解が難しい</t>
  </si>
  <si>
    <t>話し合いが難しい（話し合いの流れが理解できず，ついていけない）</t>
  </si>
  <si>
    <t>適切な速さで話すことが難しい（たどたどしく話す。とても早口である）</t>
  </si>
  <si>
    <t>ことばにつまったりする</t>
  </si>
  <si>
    <t>単語を羅列したり、短い文で内容的に乏しい話をする</t>
  </si>
  <si>
    <t>思いつくままに話すなど、筋道の通った話をするのが難しい</t>
  </si>
  <si>
    <t>内容をわかりやすく伝えることが難しい</t>
  </si>
  <si>
    <t>初めて出てきた語や普段あまり使わない語などを読み間違える</t>
  </si>
  <si>
    <t>文中の語句や行を抜かしたり、または繰り返し読んだりする</t>
  </si>
  <si>
    <t>音読が遅い</t>
  </si>
  <si>
    <t>勝手読みがある（「いきました」を「いました」と読む）</t>
  </si>
  <si>
    <t>文章の要点を正しく読みとることが難しい</t>
  </si>
  <si>
    <t>読みにくい字を書く（字の形や大きさが整っていない。まっすぐに書けない）</t>
  </si>
  <si>
    <t>独特の筆順で書く</t>
  </si>
  <si>
    <t>漢字の細かい部分を書き間違える</t>
  </si>
  <si>
    <t>句読点が抜けたり、正しく打つことができない</t>
  </si>
  <si>
    <t>限られた量の作文や、決まったパターンの文章しか書かない</t>
  </si>
  <si>
    <t>学年相応の数の意味や表し方についての理解が難しい
（三千四十七を300047や347と書く。分母の大きい方が分数の値として大きいと思っている）</t>
  </si>
  <si>
    <t>簡単な計算が暗算でできない</t>
  </si>
  <si>
    <t>計算をするのにとても時間がかかる</t>
  </si>
  <si>
    <t>答えを得るのにいくつかの手続きを要する問題を解くのが難しい
（四則混合の計算。２つの立式を必要とする計算）</t>
  </si>
  <si>
    <t>学年相応の文章題を解くのが難しい</t>
  </si>
  <si>
    <t>学年相応の量を比較することや、量を表す単位を理解するこ
とが難しい（長さやかさの比較。「15cm は150mm」ということ）</t>
  </si>
  <si>
    <t>学年相応の図形を描くことが難しい
（丸やひし形などの図形の模写。見取り図や展開図）</t>
  </si>
  <si>
    <t>事物の因果関係を理解することが難しい</t>
  </si>
  <si>
    <t>目的に沿って行動を計画し、必要に応じてそれを修正することが難しい</t>
  </si>
  <si>
    <t>早合点や、飛躍した考えをする</t>
  </si>
  <si>
    <t>　0点　①</t>
  </si>
  <si>
    <t>学校での勉強で、細かいところまで注意を払わなかったり、不注意な間違いをしたりする</t>
  </si>
  <si>
    <t>課題や遊びの活動で注意を集中し続けることが難しい</t>
  </si>
  <si>
    <t>面と向かって話しかけられているのに、聞いていないようにみえる</t>
  </si>
  <si>
    <t>指示に従えず、また仕事を最後までやり遂げない</t>
  </si>
  <si>
    <t>学習課題や活動を順序立てて行うことが難しい</t>
  </si>
  <si>
    <t>集中して努力を続けなければならない課題（学校の勉強や宿題など）を避ける</t>
  </si>
  <si>
    <t>学習課題や活動に必要な物をなくしてしまう</t>
  </si>
  <si>
    <t>気が散りやすい</t>
  </si>
  <si>
    <t>日々の活動で忘れっぽい</t>
  </si>
  <si>
    <t>手足をそわそわ動かしたり、着席していても、もじもじしたりする</t>
  </si>
  <si>
    <t>授業中や座っているべき時に席を離れてしまう</t>
  </si>
  <si>
    <t>きちんとしていなければならない時に、過度に走り回ったりよじ登ったりする</t>
  </si>
  <si>
    <t>遊びや余暇活動に大人しく参加することが難しい</t>
  </si>
  <si>
    <t>じっとしていない。または何かに駆り立てられるように活動する</t>
  </si>
  <si>
    <t>過度にしゃべる</t>
  </si>
  <si>
    <t>質問が終わらない内に出し抜けに答えてしまう</t>
  </si>
  <si>
    <t>順番を待つのが難しい</t>
  </si>
  <si>
    <t>他の人がしていることをさえぎったり、じゃましたりする</t>
  </si>
  <si>
    <t>※①②を０点に，③④を１点にして計算する。</t>
  </si>
  <si>
    <t>※「ときどきある」「しばしばある」等の観点は，程度差を示す。</t>
  </si>
  <si>
    <t>メッセージ</t>
  </si>
  <si>
    <t>大人びている。ませている</t>
  </si>
  <si>
    <t>みんなから、「○○博士」「○○教授」と思われている（例：カレンダー博士）</t>
  </si>
  <si>
    <t>他の子どもは興味を持たないようなことに興味があり、「自分だけの知識世界」を持っている</t>
  </si>
  <si>
    <t>特定の分野の知識を蓄えているが、丸暗記であり、意味をきちんとは理解していない</t>
  </si>
  <si>
    <t>含みのある言葉や嫌みを言われても分からず、言葉通りに受けとめてしまうことがある</t>
  </si>
  <si>
    <t>会話の仕方が形式的であり、抑揚なく話したり、間合いが取れなかったりすることがある</t>
  </si>
  <si>
    <t>言葉を組み合わせて、自分だけにしか分からないような造語を作る</t>
  </si>
  <si>
    <t>独特な声で話すことがある</t>
  </si>
  <si>
    <t>誰かに何かを伝える目的がなくても、場面に関係なく声を出す（例：唇を鳴らす、咳払い、喉を鳴らす、叫ぶ）</t>
  </si>
  <si>
    <t>とても得意なことがある一方で、極端に不得手なものがある</t>
  </si>
  <si>
    <t>いろいろな事を話すが、その時の場面や相手の感情や立場を理解しない</t>
  </si>
  <si>
    <t>共感性が乏しい</t>
  </si>
  <si>
    <t>周りの人が困惑するようなことも、配慮しないで言ってしまう</t>
  </si>
  <si>
    <t>独特な目つきをすることがある</t>
  </si>
  <si>
    <t>友達と仲良くしたいという気持ちはあるけれど、友達関係をうまく築けない</t>
  </si>
  <si>
    <t>友達のそばにはいるが、一人で遊んでいる</t>
  </si>
  <si>
    <t>仲の良い友人がいない</t>
  </si>
  <si>
    <t>常識が乏しい</t>
  </si>
  <si>
    <t>球技やゲームをする時、仲間と協力することに考えが及ばない</t>
  </si>
  <si>
    <t>動作やジェスチャーが不器用で、ぎこちないことがある</t>
  </si>
  <si>
    <t>意図的でなく、顔や体を動かすことがある</t>
  </si>
  <si>
    <t>ある行動や考えに強くこだわることによって、簡単な日常の活動ができなくなることがある</t>
  </si>
  <si>
    <t>自分なりの独特な日課や手順があり、変更や変化を嫌がる</t>
  </si>
  <si>
    <t>特定の物に執着がある</t>
  </si>
  <si>
    <t>他の子どもたちから、いじめられることがある</t>
  </si>
  <si>
    <t>独特な表情をしていることがある</t>
  </si>
  <si>
    <t>独特な姿勢をしていることがある</t>
  </si>
  <si>
    <t>点</t>
  </si>
  <si>
    <t>時々
ある</t>
  </si>
  <si>
    <t>非常に
しばしば
ある</t>
  </si>
  <si>
    <t>領　域</t>
  </si>
  <si>
    <t>判   定</t>
  </si>
  <si>
    <t>※少なくとも一つの領域で合計６点以上をカウントした場合「不注意」「多動性ー衝動性」に問題があると思われる。</t>
  </si>
  <si>
    <t>総合計点</t>
  </si>
  <si>
    <t>このチェックリストは，宮城県教育委員会のホームページ（http://www.pref.miyagi.jp/syougaiji/data_3.htm）に掲載されている「特別な教育的支援を必要とする児童生徒のチェックリスト 」を基に，入力後のグラフ処理などを自動で行い，特別な教育的支援を必要とする児童生徒の支援に役立てるために作成しました。</t>
  </si>
  <si>
    <t>宮城県立気仙沼支援学校</t>
  </si>
  <si>
    <t>◎６つの領域の内，少なくとも一つの領域で合計１２点以上をカウントした場合，学習面に問題がある</t>
  </si>
  <si>
    <t>◇チェックリスト Ａ　学習面（「聞く」「話す」「読む」「書く」「計算する」「推論する」）</t>
  </si>
  <si>
    <t>◇チェックリスト　Ｂ　行動面（「不注意」「多動性－衝動性」</t>
  </si>
  <si>
    <t>◇チェックリスト Ｃ　 行動面（対人関係やこだわり等）</t>
  </si>
  <si>
    <t>左（←）をクリックすると，入力されているデータはすべて消えます。複数の児童生徒さんを連続して入力する時は，必要に応じて保存してください。</t>
  </si>
  <si>
    <t>まれにある</t>
  </si>
  <si>
    <t>点②</t>
  </si>
  <si>
    <t>点③</t>
  </si>
  <si>
    <t>点④</t>
  </si>
  <si>
    <t>　時々ある</t>
  </si>
  <si>
    <t>しばしばある</t>
  </si>
  <si>
    <t>非常にしばしばあ</t>
  </si>
  <si>
    <t>点②</t>
  </si>
  <si>
    <t>点③</t>
  </si>
  <si>
    <t>点④</t>
  </si>
  <si>
    <t>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</si>
</sst>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11"/>
      <color indexed="8"/>
      <name val="ＭＳ Ｐゴシック"/>
      <family val="3"/>
    </font>
    <font>
      <sz val="6"/>
      <name val="ＭＳ Ｐゴシック"/>
      <family val="3"/>
    </font>
    <font>
      <b/>
      <sz val="11"/>
      <color indexed="9"/>
      <name val="ＭＳ Ｐゴシック"/>
      <family val="3"/>
    </font>
    <font>
      <sz val="11"/>
      <color indexed="9"/>
      <name val="ＭＳ Ｐゴシック"/>
      <family val="3"/>
    </font>
    <font>
      <b/>
      <sz val="11"/>
      <color indexed="10"/>
      <name val="ＭＳ Ｐゴシック"/>
      <family val="3"/>
    </font>
    <font>
      <b/>
      <sz val="16"/>
      <color indexed="8"/>
      <name val="ＭＳ Ｐゴシック"/>
      <family val="3"/>
    </font>
    <font>
      <b/>
      <sz val="11"/>
      <name val="ＭＳ Ｐゴシック"/>
      <family val="3"/>
    </font>
    <font>
      <b/>
      <sz val="12"/>
      <name val="ＭＳ Ｐゴシック"/>
      <family val="3"/>
    </font>
    <font>
      <b/>
      <u val="single"/>
      <sz val="12"/>
      <name val="ＭＳ Ｐゴシック"/>
      <family val="3"/>
    </font>
    <font>
      <u val="single"/>
      <sz val="11"/>
      <color indexed="12"/>
      <name val="ＭＳ Ｐゴシック"/>
      <family val="3"/>
    </font>
    <font>
      <b/>
      <sz val="12"/>
      <color indexed="8"/>
      <name val="ＭＳ Ｐゴシック"/>
      <family val="3"/>
    </font>
    <font>
      <b/>
      <sz val="14"/>
      <name val="ＭＳ Ｐゴシック"/>
      <family val="3"/>
    </font>
    <font>
      <b/>
      <u val="single"/>
      <sz val="12"/>
      <color indexed="12"/>
      <name val="ＭＳ Ｐゴシック"/>
      <family val="3"/>
    </font>
    <font>
      <b/>
      <sz val="12"/>
      <color indexed="9"/>
      <name val="ＭＳ Ｐゴシック"/>
      <family val="3"/>
    </font>
    <font>
      <sz val="8.25"/>
      <color indexed="8"/>
      <name val="ＭＳ Ｐゴシック"/>
      <family val="3"/>
    </font>
    <font>
      <sz val="10.75"/>
      <color indexed="8"/>
      <name val="ＭＳ Ｐゴシック"/>
      <family val="3"/>
    </font>
    <font>
      <sz val="8"/>
      <color indexed="8"/>
      <name val="ＭＳ Ｐゴシック"/>
      <family val="3"/>
    </font>
    <font>
      <sz val="14"/>
      <color indexed="8"/>
      <name val="ＭＳ Ｐゴシック"/>
      <family val="3"/>
    </font>
    <font>
      <sz val="12.75"/>
      <color indexed="8"/>
      <name val="ＭＳ Ｐゴシック"/>
      <family val="3"/>
    </font>
    <font>
      <b/>
      <sz val="14"/>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8.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ＭＳ Ｐゴシック"/>
      <family val="3"/>
    </font>
    <font>
      <b/>
      <sz val="14"/>
      <color theme="0"/>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3"/>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border>
    <border>
      <left style="thin"/>
      <right style="thin"/>
      <top style="medium"/>
      <bottom style="thin"/>
    </border>
    <border>
      <left style="thin"/>
      <right style="thin"/>
      <top style="thin"/>
      <bottom style="medium"/>
    </border>
    <border>
      <left/>
      <right/>
      <top style="medium"/>
      <bottom/>
    </border>
    <border>
      <left style="thin"/>
      <right style="thin"/>
      <top style="thin"/>
      <bottom style="thin"/>
    </border>
    <border>
      <left style="thin"/>
      <right/>
      <top style="medium"/>
      <bottom style="thin"/>
    </border>
    <border>
      <left/>
      <right style="thin"/>
      <top style="medium"/>
      <bottom style="thin"/>
    </border>
    <border>
      <left/>
      <right style="medium"/>
      <top style="medium"/>
      <bottom style="thin"/>
    </border>
    <border>
      <left/>
      <right/>
      <top style="thin"/>
      <bottom style="medium"/>
    </border>
    <border>
      <left/>
      <right style="medium"/>
      <top style="thin"/>
      <bottom style="medium"/>
    </border>
    <border>
      <left style="medium"/>
      <right style="thin"/>
      <top style="thin"/>
      <bottom style="medium"/>
    </border>
    <border>
      <left style="thin"/>
      <right/>
      <top/>
      <bottom style="thin"/>
    </border>
    <border>
      <left/>
      <right style="thin"/>
      <top/>
      <bottom style="thin"/>
    </border>
    <border>
      <left/>
      <right style="medium"/>
      <top/>
      <bottom style="thin"/>
    </border>
    <border>
      <left style="medium"/>
      <right style="thin"/>
      <top style="medium"/>
      <bottom style="thin"/>
    </border>
    <border>
      <left style="medium"/>
      <right style="thin"/>
      <top style="thin"/>
      <bottom style="thin"/>
    </border>
    <border>
      <left style="thin"/>
      <right/>
      <top style="thin"/>
      <bottom style="thin"/>
    </border>
    <border>
      <left style="thin"/>
      <right/>
      <top style="thin"/>
      <bottom style="medium"/>
    </border>
    <border>
      <left style="medium"/>
      <right style="thin"/>
      <top/>
      <bottom style="thin"/>
    </border>
    <border>
      <left style="medium"/>
      <right style="medium"/>
      <top style="medium"/>
      <botto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style="medium"/>
      <top style="medium"/>
      <bottom/>
    </border>
    <border>
      <left style="thin">
        <color indexed="9"/>
      </left>
      <right style="thin">
        <color indexed="9"/>
      </right>
      <top style="thin">
        <color indexed="9"/>
      </top>
      <bottom style="thin">
        <color indexed="9"/>
      </bottom>
    </border>
    <border>
      <left style="thin">
        <color indexed="9"/>
      </left>
      <right style="thin">
        <color indexed="9"/>
      </right>
      <top/>
      <bottom style="thin">
        <color indexed="9"/>
      </bottom>
    </border>
    <border>
      <left/>
      <right style="thin">
        <color indexed="9"/>
      </right>
      <top style="thin">
        <color indexed="9"/>
      </top>
      <bottom style="thin">
        <color indexed="9"/>
      </bottom>
    </border>
    <border>
      <left/>
      <right style="thin"/>
      <top style="medium"/>
      <bottom/>
    </border>
    <border>
      <left style="medium"/>
      <right/>
      <top/>
      <bottom style="medium"/>
    </border>
    <border>
      <left/>
      <right style="thin"/>
      <top/>
      <bottom style="medium"/>
    </border>
    <border>
      <left/>
      <right style="medium"/>
      <top style="thin"/>
      <bottom style="thin"/>
    </border>
    <border>
      <left style="thin"/>
      <right/>
      <top style="medium"/>
      <bottom/>
    </border>
    <border>
      <left style="thin"/>
      <right/>
      <top/>
      <bottom style="medium"/>
    </border>
    <border>
      <left/>
      <right style="medium"/>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medium"/>
      <top/>
      <bottom/>
    </border>
    <border>
      <left/>
      <right/>
      <top/>
      <bottom style="medium"/>
    </border>
    <border>
      <left style="medium"/>
      <right/>
      <top/>
      <bottom/>
    </border>
    <border>
      <left/>
      <right style="thin"/>
      <top/>
      <bottom/>
    </border>
    <border>
      <left style="medium"/>
      <right style="thin"/>
      <top style="medium"/>
      <bottom/>
    </border>
    <border>
      <left style="medium"/>
      <right style="thin"/>
      <top/>
      <bottom style="medium"/>
    </border>
    <border>
      <left style="thin">
        <color indexed="9"/>
      </left>
      <right/>
      <top style="thin">
        <color indexed="9"/>
      </top>
      <bottom style="thin">
        <color indexed="9"/>
      </bottom>
    </border>
    <border>
      <left/>
      <right/>
      <top style="thin">
        <color indexed="9"/>
      </top>
      <bottom style="thin">
        <color indexed="9"/>
      </bottom>
    </border>
    <border>
      <left style="medium"/>
      <right style="medium"/>
      <top/>
      <bottom style="medium"/>
    </border>
    <border>
      <left style="medium"/>
      <right style="medium"/>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40">
    <xf numFmtId="0" fontId="0" fillId="0" borderId="0" xfId="0" applyAlignment="1">
      <alignment vertical="center"/>
    </xf>
    <xf numFmtId="0" fontId="5" fillId="33" borderId="0" xfId="0" applyFont="1" applyFill="1" applyAlignment="1">
      <alignment horizontal="center" vertical="center" shrinkToFit="1"/>
    </xf>
    <xf numFmtId="0" fontId="8" fillId="33" borderId="0" xfId="0" applyFont="1" applyFill="1" applyAlignment="1">
      <alignment horizontal="center" vertical="center"/>
    </xf>
    <xf numFmtId="0" fontId="7" fillId="33" borderId="0" xfId="0" applyFont="1" applyFill="1" applyAlignment="1">
      <alignment vertical="center"/>
    </xf>
    <xf numFmtId="0" fontId="8" fillId="33" borderId="0" xfId="0" applyFont="1" applyFill="1" applyAlignment="1">
      <alignment vertical="center"/>
    </xf>
    <xf numFmtId="0" fontId="8" fillId="33" borderId="0" xfId="0" applyFont="1" applyFill="1" applyAlignment="1">
      <alignment horizontal="right" vertical="center"/>
    </xf>
    <xf numFmtId="0" fontId="8" fillId="33" borderId="0" xfId="0" applyFont="1" applyFill="1" applyAlignment="1">
      <alignment horizontal="left" vertical="center"/>
    </xf>
    <xf numFmtId="0" fontId="8" fillId="33" borderId="0" xfId="0" applyFont="1" applyFill="1" applyBorder="1" applyAlignment="1">
      <alignment vertical="center"/>
    </xf>
    <xf numFmtId="0" fontId="8" fillId="33" borderId="0" xfId="0" applyFont="1" applyFill="1" applyBorder="1" applyAlignment="1">
      <alignment horizontal="center" vertical="center"/>
    </xf>
    <xf numFmtId="0" fontId="8" fillId="34" borderId="10" xfId="0" applyFont="1" applyFill="1" applyBorder="1" applyAlignment="1" applyProtection="1">
      <alignment horizontal="right" vertical="center" shrinkToFit="1"/>
      <protection locked="0"/>
    </xf>
    <xf numFmtId="0" fontId="8" fillId="34" borderId="10" xfId="0" applyFont="1" applyFill="1" applyBorder="1" applyAlignment="1" applyProtection="1">
      <alignment horizontal="right" vertical="center"/>
      <protection locked="0"/>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Alignment="1">
      <alignment vertical="center"/>
    </xf>
    <xf numFmtId="0" fontId="7" fillId="33" borderId="0" xfId="0" applyFont="1" applyFill="1" applyAlignment="1">
      <alignment horizontal="center" vertical="center" shrinkToFit="1"/>
    </xf>
    <xf numFmtId="0" fontId="3" fillId="35" borderId="11" xfId="0" applyFont="1" applyFill="1" applyBorder="1" applyAlignment="1">
      <alignment horizontal="center" vertical="center"/>
    </xf>
    <xf numFmtId="0" fontId="3" fillId="35" borderId="12" xfId="0" applyFont="1" applyFill="1" applyBorder="1" applyAlignment="1">
      <alignment horizontal="center" vertical="center" shrinkToFit="1"/>
    </xf>
    <xf numFmtId="0" fontId="3" fillId="35" borderId="13" xfId="0" applyFont="1" applyFill="1" applyBorder="1" applyAlignment="1">
      <alignment horizontal="center" vertical="center"/>
    </xf>
    <xf numFmtId="0" fontId="7" fillId="33" borderId="12" xfId="0" applyFont="1" applyFill="1" applyBorder="1" applyAlignment="1">
      <alignment vertical="center"/>
    </xf>
    <xf numFmtId="0" fontId="7" fillId="33" borderId="12" xfId="0" applyFont="1" applyFill="1" applyBorder="1" applyAlignment="1">
      <alignment vertical="center" wrapText="1"/>
    </xf>
    <xf numFmtId="0" fontId="3" fillId="0" borderId="14" xfId="0" applyFont="1" applyFill="1" applyBorder="1" applyAlignment="1">
      <alignment vertical="center"/>
    </xf>
    <xf numFmtId="0" fontId="7" fillId="33" borderId="15" xfId="0" applyFont="1" applyFill="1" applyBorder="1" applyAlignment="1">
      <alignment vertical="center"/>
    </xf>
    <xf numFmtId="0" fontId="7" fillId="33" borderId="15" xfId="0" applyFont="1" applyFill="1" applyBorder="1" applyAlignment="1">
      <alignment vertical="center" wrapText="1"/>
    </xf>
    <xf numFmtId="0" fontId="3" fillId="0" borderId="15" xfId="0" applyFont="1" applyFill="1" applyBorder="1" applyAlignment="1">
      <alignment vertical="center"/>
    </xf>
    <xf numFmtId="0" fontId="3" fillId="33" borderId="15" xfId="0" applyFont="1" applyFill="1" applyBorder="1" applyAlignment="1">
      <alignment vertical="center"/>
    </xf>
    <xf numFmtId="0" fontId="7" fillId="33" borderId="13" xfId="0" applyFont="1" applyFill="1" applyBorder="1" applyAlignment="1">
      <alignment vertical="center"/>
    </xf>
    <xf numFmtId="0" fontId="7" fillId="33" borderId="13" xfId="0" applyFont="1" applyFill="1" applyBorder="1" applyAlignment="1">
      <alignment vertical="center" wrapText="1"/>
    </xf>
    <xf numFmtId="0" fontId="3" fillId="33" borderId="13" xfId="0" applyFont="1" applyFill="1" applyBorder="1" applyAlignment="1">
      <alignment vertical="center"/>
    </xf>
    <xf numFmtId="0" fontId="3" fillId="33" borderId="12" xfId="0" applyFont="1" applyFill="1" applyBorder="1" applyAlignment="1">
      <alignment vertical="center"/>
    </xf>
    <xf numFmtId="0" fontId="7" fillId="36" borderId="12" xfId="0" applyFont="1" applyFill="1" applyBorder="1" applyAlignment="1">
      <alignment vertical="center"/>
    </xf>
    <xf numFmtId="0" fontId="7" fillId="36" borderId="16" xfId="0" applyFont="1" applyFill="1" applyBorder="1" applyAlignment="1">
      <alignment vertical="center"/>
    </xf>
    <xf numFmtId="0" fontId="7" fillId="36" borderId="17" xfId="0" applyFont="1" applyFill="1" applyBorder="1" applyAlignment="1">
      <alignment vertical="center" shrinkToFit="1"/>
    </xf>
    <xf numFmtId="0" fontId="7" fillId="36" borderId="18" xfId="0" applyFont="1" applyFill="1" applyBorder="1" applyAlignment="1">
      <alignment vertical="center" shrinkToFit="1"/>
    </xf>
    <xf numFmtId="0" fontId="7" fillId="36" borderId="13" xfId="0" applyFont="1" applyFill="1" applyBorder="1" applyAlignment="1">
      <alignment vertical="center"/>
    </xf>
    <xf numFmtId="0" fontId="7" fillId="36" borderId="19" xfId="0" applyFont="1" applyFill="1" applyBorder="1" applyAlignment="1">
      <alignment vertical="center"/>
    </xf>
    <xf numFmtId="0" fontId="7" fillId="36" borderId="20" xfId="0" applyFont="1" applyFill="1" applyBorder="1" applyAlignment="1">
      <alignment vertical="center"/>
    </xf>
    <xf numFmtId="0" fontId="7" fillId="0" borderId="0" xfId="0" applyFont="1" applyFill="1" applyAlignment="1">
      <alignment horizontal="center" vertical="center" shrinkToFit="1"/>
    </xf>
    <xf numFmtId="0" fontId="3" fillId="35" borderId="21" xfId="0" applyFont="1" applyFill="1" applyBorder="1" applyAlignment="1">
      <alignment horizontal="center" vertical="center"/>
    </xf>
    <xf numFmtId="0" fontId="7" fillId="36" borderId="22" xfId="0" applyFont="1" applyFill="1" applyBorder="1" applyAlignment="1">
      <alignment vertical="center"/>
    </xf>
    <xf numFmtId="0" fontId="7" fillId="36" borderId="23" xfId="0" applyFont="1" applyFill="1" applyBorder="1" applyAlignment="1">
      <alignment vertical="center" shrinkToFit="1"/>
    </xf>
    <xf numFmtId="0" fontId="7" fillId="36" borderId="24" xfId="0" applyFont="1" applyFill="1" applyBorder="1" applyAlignment="1">
      <alignment vertical="center" shrinkToFit="1"/>
    </xf>
    <xf numFmtId="0" fontId="12" fillId="0" borderId="0" xfId="0" applyFont="1" applyFill="1" applyAlignment="1">
      <alignment vertical="center"/>
    </xf>
    <xf numFmtId="0" fontId="7" fillId="33" borderId="0" xfId="0" applyFont="1" applyFill="1" applyBorder="1" applyAlignment="1">
      <alignment vertical="center"/>
    </xf>
    <xf numFmtId="0" fontId="7" fillId="33" borderId="0" xfId="0" applyFont="1" applyFill="1" applyBorder="1" applyAlignment="1">
      <alignment vertical="center" textRotation="255" wrapText="1"/>
    </xf>
    <xf numFmtId="0" fontId="7" fillId="33" borderId="25" xfId="0" applyFont="1" applyFill="1" applyBorder="1" applyAlignment="1">
      <alignment vertical="center"/>
    </xf>
    <xf numFmtId="0" fontId="7" fillId="33" borderId="26" xfId="0" applyFont="1" applyFill="1" applyBorder="1" applyAlignment="1">
      <alignment vertical="center"/>
    </xf>
    <xf numFmtId="0" fontId="7" fillId="33" borderId="21" xfId="0" applyFont="1" applyFill="1" applyBorder="1" applyAlignment="1">
      <alignment vertical="center"/>
    </xf>
    <xf numFmtId="0" fontId="7" fillId="36" borderId="20" xfId="0" applyFont="1" applyFill="1" applyBorder="1" applyAlignment="1">
      <alignment vertical="center"/>
    </xf>
    <xf numFmtId="0" fontId="7" fillId="33" borderId="16" xfId="0" applyFont="1" applyFill="1" applyBorder="1" applyAlignment="1">
      <alignment vertical="center" wrapText="1"/>
    </xf>
    <xf numFmtId="0" fontId="7" fillId="33" borderId="27" xfId="0" applyFont="1" applyFill="1" applyBorder="1" applyAlignment="1">
      <alignment vertical="center" wrapText="1"/>
    </xf>
    <xf numFmtId="0" fontId="7" fillId="33" borderId="28" xfId="0" applyFont="1" applyFill="1" applyBorder="1" applyAlignment="1">
      <alignment vertical="center" wrapText="1"/>
    </xf>
    <xf numFmtId="0" fontId="7" fillId="36" borderId="28" xfId="0" applyFont="1" applyFill="1" applyBorder="1" applyAlignment="1">
      <alignment vertical="center"/>
    </xf>
    <xf numFmtId="0" fontId="3" fillId="35" borderId="25" xfId="0" applyFont="1" applyFill="1" applyBorder="1" applyAlignment="1">
      <alignment horizontal="center" vertical="center" shrinkToFit="1"/>
    </xf>
    <xf numFmtId="0" fontId="3" fillId="33" borderId="25" xfId="0" applyFont="1" applyFill="1" applyBorder="1" applyAlignment="1">
      <alignment vertical="center"/>
    </xf>
    <xf numFmtId="0" fontId="3" fillId="33" borderId="26" xfId="0" applyFont="1" applyFill="1" applyBorder="1" applyAlignment="1">
      <alignment vertical="center"/>
    </xf>
    <xf numFmtId="0" fontId="3" fillId="33" borderId="21" xfId="0" applyFont="1" applyFill="1" applyBorder="1" applyAlignment="1">
      <alignment vertical="center"/>
    </xf>
    <xf numFmtId="0" fontId="7" fillId="36" borderId="25" xfId="0" applyFont="1" applyFill="1" applyBorder="1" applyAlignment="1">
      <alignment vertical="center"/>
    </xf>
    <xf numFmtId="0" fontId="7" fillId="36" borderId="29" xfId="0" applyFont="1" applyFill="1" applyBorder="1" applyAlignment="1">
      <alignment vertical="center"/>
    </xf>
    <xf numFmtId="0" fontId="3" fillId="35" borderId="30" xfId="0" applyFont="1" applyFill="1" applyBorder="1" applyAlignment="1">
      <alignment vertical="center"/>
    </xf>
    <xf numFmtId="0" fontId="7" fillId="34" borderId="31" xfId="0" applyFont="1" applyFill="1" applyBorder="1" applyAlignment="1">
      <alignment vertical="center" wrapText="1"/>
    </xf>
    <xf numFmtId="0" fontId="7" fillId="34" borderId="32" xfId="0" applyFont="1" applyFill="1" applyBorder="1" applyAlignment="1">
      <alignment vertical="center"/>
    </xf>
    <xf numFmtId="0" fontId="7" fillId="37" borderId="33" xfId="0" applyFont="1" applyFill="1" applyBorder="1" applyAlignment="1">
      <alignment vertical="center" wrapText="1"/>
    </xf>
    <xf numFmtId="0" fontId="7" fillId="37" borderId="34" xfId="0" applyFont="1" applyFill="1" applyBorder="1" applyAlignment="1">
      <alignment vertical="center"/>
    </xf>
    <xf numFmtId="0" fontId="7" fillId="38" borderId="33" xfId="0" applyFont="1" applyFill="1" applyBorder="1" applyAlignment="1">
      <alignment vertical="center" wrapText="1"/>
    </xf>
    <xf numFmtId="0" fontId="7" fillId="38" borderId="34" xfId="0" applyFont="1" applyFill="1" applyBorder="1" applyAlignment="1">
      <alignment vertical="center"/>
    </xf>
    <xf numFmtId="0" fontId="7" fillId="39" borderId="33" xfId="0" applyFont="1" applyFill="1" applyBorder="1" applyAlignment="1">
      <alignment vertical="center" wrapText="1"/>
    </xf>
    <xf numFmtId="0" fontId="7" fillId="39" borderId="34" xfId="0" applyFont="1" applyFill="1" applyBorder="1" applyAlignment="1">
      <alignment vertical="center"/>
    </xf>
    <xf numFmtId="0" fontId="7" fillId="40" borderId="33" xfId="0" applyFont="1" applyFill="1" applyBorder="1" applyAlignment="1">
      <alignment vertical="center" wrapText="1"/>
    </xf>
    <xf numFmtId="0" fontId="7" fillId="40" borderId="34" xfId="0" applyFont="1" applyFill="1" applyBorder="1" applyAlignment="1">
      <alignment vertical="center"/>
    </xf>
    <xf numFmtId="0" fontId="7" fillId="41" borderId="35" xfId="0" applyFont="1" applyFill="1" applyBorder="1" applyAlignment="1">
      <alignment vertical="center" wrapText="1"/>
    </xf>
    <xf numFmtId="0" fontId="7" fillId="41" borderId="36" xfId="0" applyFont="1" applyFill="1" applyBorder="1" applyAlignment="1">
      <alignment vertical="center"/>
    </xf>
    <xf numFmtId="0" fontId="3" fillId="35" borderId="37" xfId="0" applyFont="1" applyFill="1" applyBorder="1" applyAlignment="1">
      <alignment vertical="center"/>
    </xf>
    <xf numFmtId="0" fontId="3" fillId="35" borderId="30" xfId="0" applyFont="1" applyFill="1" applyBorder="1" applyAlignment="1">
      <alignment horizontal="center" vertical="center"/>
    </xf>
    <xf numFmtId="0" fontId="7" fillId="34" borderId="32" xfId="0" applyFont="1" applyFill="1" applyBorder="1" applyAlignment="1">
      <alignment vertical="center" wrapText="1"/>
    </xf>
    <xf numFmtId="0" fontId="0" fillId="33" borderId="0" xfId="0" applyFont="1" applyFill="1" applyAlignment="1">
      <alignment vertical="center"/>
    </xf>
    <xf numFmtId="0" fontId="4" fillId="33" borderId="0" xfId="0" applyFont="1" applyFill="1" applyAlignment="1">
      <alignment vertical="center"/>
    </xf>
    <xf numFmtId="0" fontId="0" fillId="33" borderId="0" xfId="0" applyFill="1" applyAlignment="1">
      <alignment vertical="center"/>
    </xf>
    <xf numFmtId="0" fontId="3" fillId="33" borderId="0" xfId="0" applyFont="1" applyFill="1" applyAlignment="1">
      <alignment vertical="center"/>
    </xf>
    <xf numFmtId="0" fontId="0" fillId="33" borderId="0" xfId="0" applyFont="1" applyFill="1" applyAlignment="1">
      <alignment vertical="center"/>
    </xf>
    <xf numFmtId="0" fontId="14" fillId="33" borderId="0" xfId="0" applyFont="1" applyFill="1" applyAlignment="1">
      <alignment vertical="center"/>
    </xf>
    <xf numFmtId="0" fontId="3" fillId="33" borderId="0" xfId="0" applyFont="1" applyFill="1" applyBorder="1" applyAlignment="1">
      <alignment horizontal="center" vertical="center"/>
    </xf>
    <xf numFmtId="0" fontId="7" fillId="33" borderId="0" xfId="0" applyFont="1" applyFill="1" applyBorder="1" applyAlignment="1">
      <alignment vertical="center" wrapText="1"/>
    </xf>
    <xf numFmtId="0" fontId="53" fillId="0" borderId="0" xfId="0" applyFont="1" applyFill="1" applyAlignment="1">
      <alignment vertical="center"/>
    </xf>
    <xf numFmtId="0" fontId="53" fillId="33" borderId="0" xfId="0" applyFont="1" applyFill="1" applyAlignment="1" applyProtection="1">
      <alignment vertical="center"/>
      <protection hidden="1"/>
    </xf>
    <xf numFmtId="0" fontId="53" fillId="33" borderId="38" xfId="0" applyFont="1" applyFill="1" applyBorder="1" applyAlignment="1" applyProtection="1">
      <alignment horizontal="center" vertical="center" shrinkToFit="1"/>
      <protection hidden="1"/>
    </xf>
    <xf numFmtId="0" fontId="53" fillId="33" borderId="38" xfId="0" applyFont="1" applyFill="1" applyBorder="1" applyAlignment="1" applyProtection="1">
      <alignment horizontal="center" vertical="center"/>
      <protection hidden="1"/>
    </xf>
    <xf numFmtId="0" fontId="53" fillId="33" borderId="38" xfId="0" applyFont="1" applyFill="1" applyBorder="1" applyAlignment="1" applyProtection="1">
      <alignment vertical="center"/>
      <protection hidden="1"/>
    </xf>
    <xf numFmtId="0" fontId="53" fillId="33" borderId="0" xfId="0" applyFont="1" applyFill="1" applyAlignment="1">
      <alignment vertical="center"/>
    </xf>
    <xf numFmtId="0" fontId="54" fillId="0" borderId="0" xfId="0" applyFont="1" applyFill="1" applyAlignment="1">
      <alignment vertical="center"/>
    </xf>
    <xf numFmtId="0" fontId="53" fillId="33" borderId="38" xfId="0" applyFont="1" applyFill="1" applyBorder="1" applyAlignment="1">
      <alignment horizontal="center" vertical="center" shrinkToFit="1"/>
    </xf>
    <xf numFmtId="0" fontId="53" fillId="33" borderId="39" xfId="0" applyFont="1" applyFill="1" applyBorder="1" applyAlignment="1" applyProtection="1">
      <alignment horizontal="center" vertical="center"/>
      <protection hidden="1"/>
    </xf>
    <xf numFmtId="0" fontId="53" fillId="33" borderId="40" xfId="0" applyFont="1" applyFill="1" applyBorder="1" applyAlignment="1" applyProtection="1">
      <alignment vertical="center"/>
      <protection hidden="1"/>
    </xf>
    <xf numFmtId="0" fontId="7" fillId="33" borderId="0" xfId="0" applyFont="1" applyFill="1" applyAlignment="1">
      <alignment horizontal="left" vertical="center" wrapText="1"/>
    </xf>
    <xf numFmtId="0" fontId="7" fillId="33" borderId="0" xfId="0" applyFont="1" applyFill="1" applyAlignment="1">
      <alignment horizontal="left" vertical="center"/>
    </xf>
    <xf numFmtId="0" fontId="8" fillId="38" borderId="0" xfId="0" applyFont="1" applyFill="1" applyAlignment="1">
      <alignment horizontal="left" vertical="center"/>
    </xf>
    <xf numFmtId="0" fontId="8" fillId="34" borderId="10" xfId="0" applyFont="1" applyFill="1" applyBorder="1" applyAlignment="1" applyProtection="1">
      <alignment horizontal="center" vertical="center" shrinkToFit="1"/>
      <protection locked="0"/>
    </xf>
    <xf numFmtId="0" fontId="13" fillId="37" borderId="0" xfId="43" applyFont="1" applyFill="1" applyAlignment="1" applyProtection="1">
      <alignment horizontal="center" vertical="center"/>
      <protection/>
    </xf>
    <xf numFmtId="0" fontId="9" fillId="39" borderId="0" xfId="43" applyFont="1" applyFill="1" applyAlignment="1" applyProtection="1">
      <alignment horizontal="left" vertical="center"/>
      <protection/>
    </xf>
    <xf numFmtId="0" fontId="8" fillId="33" borderId="0" xfId="0" applyFont="1" applyFill="1" applyAlignment="1">
      <alignment horizontal="center" vertical="center"/>
    </xf>
    <xf numFmtId="0" fontId="9" fillId="39" borderId="0" xfId="43" applyFont="1" applyFill="1" applyAlignment="1" applyProtection="1">
      <alignment horizontal="left" vertical="center" shrinkToFit="1"/>
      <protection/>
    </xf>
    <xf numFmtId="0" fontId="6" fillId="33" borderId="0" xfId="0" applyFont="1" applyFill="1" applyAlignment="1">
      <alignment horizontal="left" vertical="center"/>
    </xf>
    <xf numFmtId="0" fontId="8" fillId="33" borderId="0" xfId="0" applyFont="1" applyFill="1" applyAlignment="1">
      <alignment horizontal="right" vertical="center"/>
    </xf>
    <xf numFmtId="0" fontId="11" fillId="33" borderId="0" xfId="0" applyFont="1" applyFill="1" applyAlignment="1">
      <alignment horizontal="center" vertical="center"/>
    </xf>
    <xf numFmtId="0" fontId="8" fillId="33" borderId="0" xfId="0" applyFont="1" applyFill="1" applyAlignment="1">
      <alignment horizontal="left" vertical="center" wrapText="1"/>
    </xf>
    <xf numFmtId="0" fontId="3" fillId="35" borderId="11"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42" xfId="0" applyFont="1" applyFill="1" applyBorder="1" applyAlignment="1">
      <alignment horizontal="center" vertical="center"/>
    </xf>
    <xf numFmtId="0" fontId="3" fillId="35" borderId="43" xfId="0" applyFont="1" applyFill="1" applyBorder="1" applyAlignment="1">
      <alignment horizontal="center" vertical="center"/>
    </xf>
    <xf numFmtId="0" fontId="7" fillId="36" borderId="11" xfId="0" applyFont="1" applyFill="1" applyBorder="1" applyAlignment="1">
      <alignment horizontal="center" vertical="center"/>
    </xf>
    <xf numFmtId="0" fontId="7" fillId="36" borderId="41" xfId="0" applyFont="1" applyFill="1" applyBorder="1" applyAlignment="1">
      <alignment horizontal="center" vertical="center"/>
    </xf>
    <xf numFmtId="0" fontId="7" fillId="36" borderId="42" xfId="0" applyFont="1" applyFill="1" applyBorder="1" applyAlignment="1">
      <alignment horizontal="center" vertical="center"/>
    </xf>
    <xf numFmtId="0" fontId="7" fillId="36" borderId="43" xfId="0" applyFont="1" applyFill="1" applyBorder="1" applyAlignment="1">
      <alignment horizontal="center" vertical="center"/>
    </xf>
    <xf numFmtId="0" fontId="7" fillId="33" borderId="0" xfId="0" applyFont="1" applyFill="1" applyBorder="1" applyAlignment="1">
      <alignment horizontal="left" vertical="center" shrinkToFit="1"/>
    </xf>
    <xf numFmtId="0" fontId="7" fillId="33" borderId="0" xfId="0" applyFont="1" applyFill="1" applyBorder="1" applyAlignment="1">
      <alignment horizontal="center" vertical="center" shrinkToFit="1"/>
    </xf>
    <xf numFmtId="0" fontId="7" fillId="38" borderId="16" xfId="0" applyFont="1" applyFill="1" applyBorder="1" applyAlignment="1">
      <alignment horizontal="center" vertical="center"/>
    </xf>
    <xf numFmtId="0" fontId="7" fillId="38" borderId="27" xfId="0" applyFont="1" applyFill="1" applyBorder="1" applyAlignment="1">
      <alignment horizontal="center" vertical="center"/>
    </xf>
    <xf numFmtId="0" fontId="7" fillId="38" borderId="28" xfId="0" applyFont="1" applyFill="1" applyBorder="1" applyAlignment="1">
      <alignment horizontal="center" vertical="center"/>
    </xf>
    <xf numFmtId="0" fontId="7" fillId="38" borderId="18" xfId="0" applyFont="1" applyFill="1" applyBorder="1" applyAlignment="1">
      <alignment horizontal="center" vertical="center" shrinkToFit="1"/>
    </xf>
    <xf numFmtId="0" fontId="7" fillId="38" borderId="44" xfId="0" applyFont="1" applyFill="1" applyBorder="1" applyAlignment="1">
      <alignment horizontal="center" vertical="center" shrinkToFit="1"/>
    </xf>
    <xf numFmtId="0" fontId="7" fillId="38" borderId="20" xfId="0" applyFont="1" applyFill="1" applyBorder="1" applyAlignment="1">
      <alignment horizontal="center" vertical="center" shrinkToFit="1"/>
    </xf>
    <xf numFmtId="0" fontId="7" fillId="34" borderId="16"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28" xfId="0" applyFont="1" applyFill="1" applyBorder="1" applyAlignment="1">
      <alignment horizontal="center" vertical="center"/>
    </xf>
    <xf numFmtId="0" fontId="3" fillId="35" borderId="45" xfId="0" applyFont="1" applyFill="1" applyBorder="1" applyAlignment="1">
      <alignment horizontal="center" vertical="center" shrinkToFit="1"/>
    </xf>
    <xf numFmtId="0" fontId="3" fillId="35" borderId="37" xfId="0" applyFont="1" applyFill="1" applyBorder="1" applyAlignment="1">
      <alignment horizontal="center" vertical="center" shrinkToFit="1"/>
    </xf>
    <xf numFmtId="0" fontId="3" fillId="35" borderId="46" xfId="0" applyFont="1" applyFill="1" applyBorder="1" applyAlignment="1">
      <alignment horizontal="center" vertical="center" shrinkToFit="1"/>
    </xf>
    <xf numFmtId="0" fontId="3" fillId="35" borderId="47" xfId="0" applyFont="1" applyFill="1" applyBorder="1" applyAlignment="1">
      <alignment horizontal="center" vertical="center" shrinkToFit="1"/>
    </xf>
    <xf numFmtId="0" fontId="7" fillId="34" borderId="18" xfId="0" applyFont="1" applyFill="1" applyBorder="1" applyAlignment="1">
      <alignment horizontal="center" vertical="center" shrinkToFit="1"/>
    </xf>
    <xf numFmtId="0" fontId="7" fillId="34" borderId="44" xfId="0" applyFont="1" applyFill="1" applyBorder="1" applyAlignment="1">
      <alignment horizontal="center" vertical="center" shrinkToFit="1"/>
    </xf>
    <xf numFmtId="0" fontId="7" fillId="34" borderId="20" xfId="0" applyFont="1" applyFill="1" applyBorder="1" applyAlignment="1">
      <alignment horizontal="center" vertical="center" shrinkToFit="1"/>
    </xf>
    <xf numFmtId="0" fontId="7" fillId="37" borderId="16" xfId="0" applyFont="1" applyFill="1" applyBorder="1" applyAlignment="1">
      <alignment horizontal="center" vertical="center"/>
    </xf>
    <xf numFmtId="0" fontId="7" fillId="37" borderId="27" xfId="0" applyFont="1" applyFill="1" applyBorder="1" applyAlignment="1">
      <alignment horizontal="center" vertical="center"/>
    </xf>
    <xf numFmtId="0" fontId="7" fillId="37" borderId="28" xfId="0" applyFont="1" applyFill="1" applyBorder="1" applyAlignment="1">
      <alignment horizontal="center" vertical="center"/>
    </xf>
    <xf numFmtId="0" fontId="7" fillId="37" borderId="18" xfId="0" applyFont="1" applyFill="1" applyBorder="1" applyAlignment="1">
      <alignment horizontal="center" vertical="center" shrinkToFit="1"/>
    </xf>
    <xf numFmtId="0" fontId="7" fillId="37" borderId="44" xfId="0" applyFont="1" applyFill="1" applyBorder="1" applyAlignment="1">
      <alignment horizontal="center" vertical="center" shrinkToFit="1"/>
    </xf>
    <xf numFmtId="0" fontId="7" fillId="37" borderId="20" xfId="0" applyFont="1" applyFill="1" applyBorder="1" applyAlignment="1">
      <alignment horizontal="center" vertical="center" shrinkToFit="1"/>
    </xf>
    <xf numFmtId="0" fontId="3" fillId="33" borderId="45" xfId="0" applyFont="1" applyFill="1" applyBorder="1" applyAlignment="1">
      <alignment horizontal="center" vertical="center"/>
    </xf>
    <xf numFmtId="0" fontId="3" fillId="33" borderId="41" xfId="0" applyFont="1" applyFill="1" applyBorder="1" applyAlignment="1">
      <alignment horizontal="center" vertical="center"/>
    </xf>
    <xf numFmtId="0" fontId="7" fillId="37" borderId="25" xfId="0" applyFont="1" applyFill="1" applyBorder="1" applyAlignment="1">
      <alignment horizontal="center" vertical="center" textRotation="255" wrapText="1"/>
    </xf>
    <xf numFmtId="0" fontId="7" fillId="37" borderId="26" xfId="0" applyFont="1" applyFill="1" applyBorder="1" applyAlignment="1">
      <alignment horizontal="center" vertical="center" textRotation="255" wrapText="1"/>
    </xf>
    <xf numFmtId="0" fontId="7" fillId="37" borderId="21" xfId="0" applyFont="1" applyFill="1" applyBorder="1" applyAlignment="1">
      <alignment horizontal="center" vertical="center" textRotation="255" wrapText="1"/>
    </xf>
    <xf numFmtId="0" fontId="7" fillId="38" borderId="25" xfId="0" applyFont="1" applyFill="1" applyBorder="1" applyAlignment="1">
      <alignment horizontal="center" vertical="center" textRotation="255" wrapText="1"/>
    </xf>
    <xf numFmtId="0" fontId="7" fillId="38" borderId="26" xfId="0" applyFont="1" applyFill="1" applyBorder="1" applyAlignment="1">
      <alignment horizontal="center" vertical="center" textRotation="255" wrapText="1"/>
    </xf>
    <xf numFmtId="0" fontId="7" fillId="38" borderId="21" xfId="0" applyFont="1" applyFill="1" applyBorder="1" applyAlignment="1">
      <alignment horizontal="center" vertical="center" textRotation="255" wrapText="1"/>
    </xf>
    <xf numFmtId="0" fontId="3" fillId="33" borderId="15"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5" xfId="0" applyFont="1" applyFill="1" applyBorder="1" applyAlignment="1">
      <alignment horizontal="center" vertical="center"/>
    </xf>
    <xf numFmtId="0" fontId="7" fillId="41" borderId="16" xfId="0" applyFont="1" applyFill="1" applyBorder="1" applyAlignment="1">
      <alignment horizontal="center" vertical="center"/>
    </xf>
    <xf numFmtId="0" fontId="7" fillId="41" borderId="27" xfId="0" applyFont="1" applyFill="1" applyBorder="1" applyAlignment="1">
      <alignment horizontal="center" vertical="center"/>
    </xf>
    <xf numFmtId="0" fontId="7" fillId="41" borderId="28" xfId="0" applyFont="1" applyFill="1" applyBorder="1" applyAlignment="1">
      <alignment horizontal="center" vertical="center"/>
    </xf>
    <xf numFmtId="0" fontId="7" fillId="41" borderId="18" xfId="0" applyFont="1" applyFill="1" applyBorder="1" applyAlignment="1">
      <alignment horizontal="center" vertical="center" shrinkToFit="1"/>
    </xf>
    <xf numFmtId="0" fontId="7" fillId="41" borderId="44" xfId="0" applyFont="1" applyFill="1" applyBorder="1" applyAlignment="1">
      <alignment horizontal="center" vertical="center" shrinkToFit="1"/>
    </xf>
    <xf numFmtId="0" fontId="7" fillId="41" borderId="20" xfId="0" applyFont="1" applyFill="1" applyBorder="1" applyAlignment="1">
      <alignment horizontal="center" vertical="center" shrinkToFit="1"/>
    </xf>
    <xf numFmtId="0" fontId="7" fillId="39" borderId="16" xfId="0" applyFont="1" applyFill="1" applyBorder="1" applyAlignment="1">
      <alignment horizontal="center" vertical="center"/>
    </xf>
    <xf numFmtId="0" fontId="7" fillId="39" borderId="27" xfId="0" applyFont="1" applyFill="1" applyBorder="1" applyAlignment="1">
      <alignment horizontal="center" vertical="center"/>
    </xf>
    <xf numFmtId="0" fontId="7" fillId="39" borderId="28" xfId="0" applyFont="1" applyFill="1" applyBorder="1" applyAlignment="1">
      <alignment horizontal="center" vertical="center"/>
    </xf>
    <xf numFmtId="0" fontId="7" fillId="41" borderId="25" xfId="0" applyFont="1" applyFill="1" applyBorder="1" applyAlignment="1">
      <alignment horizontal="center" vertical="center" textRotation="255" wrapText="1"/>
    </xf>
    <xf numFmtId="0" fontId="7" fillId="41" borderId="26" xfId="0" applyFont="1" applyFill="1" applyBorder="1" applyAlignment="1">
      <alignment horizontal="center" vertical="center" textRotation="255" wrapText="1"/>
    </xf>
    <xf numFmtId="0" fontId="7" fillId="41" borderId="21" xfId="0" applyFont="1" applyFill="1" applyBorder="1" applyAlignment="1">
      <alignment horizontal="center" vertical="center" textRotation="255" wrapText="1"/>
    </xf>
    <xf numFmtId="0" fontId="7" fillId="39" borderId="18" xfId="0" applyFont="1" applyFill="1" applyBorder="1" applyAlignment="1">
      <alignment horizontal="center" vertical="center" shrinkToFit="1"/>
    </xf>
    <xf numFmtId="0" fontId="7" fillId="39" borderId="44" xfId="0" applyFont="1" applyFill="1" applyBorder="1" applyAlignment="1">
      <alignment horizontal="center" vertical="center" shrinkToFit="1"/>
    </xf>
    <xf numFmtId="0" fontId="7" fillId="39" borderId="20" xfId="0" applyFont="1" applyFill="1" applyBorder="1" applyAlignment="1">
      <alignment horizontal="center" vertical="center" shrinkToFit="1"/>
    </xf>
    <xf numFmtId="0" fontId="7" fillId="40" borderId="16" xfId="0" applyFont="1" applyFill="1" applyBorder="1" applyAlignment="1">
      <alignment horizontal="center" vertical="center"/>
    </xf>
    <xf numFmtId="0" fontId="7" fillId="40" borderId="27" xfId="0" applyFont="1" applyFill="1" applyBorder="1" applyAlignment="1">
      <alignment horizontal="center" vertical="center"/>
    </xf>
    <xf numFmtId="0" fontId="7" fillId="40" borderId="28" xfId="0" applyFont="1" applyFill="1" applyBorder="1" applyAlignment="1">
      <alignment horizontal="center" vertical="center"/>
    </xf>
    <xf numFmtId="0" fontId="7" fillId="40" borderId="18" xfId="0" applyFont="1" applyFill="1" applyBorder="1" applyAlignment="1">
      <alignment horizontal="center" vertical="center" shrinkToFit="1"/>
    </xf>
    <xf numFmtId="0" fontId="7" fillId="40" borderId="44" xfId="0" applyFont="1" applyFill="1" applyBorder="1" applyAlignment="1">
      <alignment horizontal="center" vertical="center" shrinkToFit="1"/>
    </xf>
    <xf numFmtId="0" fontId="7" fillId="40" borderId="20" xfId="0" applyFont="1" applyFill="1" applyBorder="1" applyAlignment="1">
      <alignment horizontal="center" vertical="center" shrinkToFit="1"/>
    </xf>
    <xf numFmtId="0" fontId="7" fillId="39" borderId="25" xfId="0" applyFont="1" applyFill="1" applyBorder="1" applyAlignment="1">
      <alignment horizontal="center" vertical="center" textRotation="255" wrapText="1"/>
    </xf>
    <xf numFmtId="0" fontId="7" fillId="39" borderId="26" xfId="0" applyFont="1" applyFill="1" applyBorder="1" applyAlignment="1">
      <alignment horizontal="center" vertical="center" textRotation="255" wrapText="1"/>
    </xf>
    <xf numFmtId="0" fontId="7" fillId="39" borderId="21" xfId="0" applyFont="1" applyFill="1" applyBorder="1" applyAlignment="1">
      <alignment horizontal="center" vertical="center" textRotation="255" wrapText="1"/>
    </xf>
    <xf numFmtId="0" fontId="7" fillId="40" borderId="25" xfId="0" applyFont="1" applyFill="1" applyBorder="1" applyAlignment="1">
      <alignment horizontal="center" vertical="center" textRotation="255" wrapText="1"/>
    </xf>
    <xf numFmtId="0" fontId="7" fillId="40" borderId="26" xfId="0" applyFont="1" applyFill="1" applyBorder="1" applyAlignment="1">
      <alignment horizontal="center" vertical="center" textRotation="255" wrapText="1"/>
    </xf>
    <xf numFmtId="0" fontId="7" fillId="40" borderId="21" xfId="0" applyFont="1" applyFill="1" applyBorder="1" applyAlignment="1">
      <alignment horizontal="center" vertical="center" textRotation="255" wrapText="1"/>
    </xf>
    <xf numFmtId="0" fontId="3" fillId="35" borderId="12" xfId="0" applyFont="1" applyFill="1" applyBorder="1" applyAlignment="1">
      <alignment horizontal="center" vertical="center" shrinkToFit="1"/>
    </xf>
    <xf numFmtId="0" fontId="3" fillId="35" borderId="13" xfId="0" applyFont="1" applyFill="1" applyBorder="1" applyAlignment="1">
      <alignment horizontal="center" vertical="center"/>
    </xf>
    <xf numFmtId="0" fontId="53" fillId="33" borderId="38" xfId="0" applyFont="1" applyFill="1" applyBorder="1" applyAlignment="1" applyProtection="1">
      <alignment horizontal="center" vertical="center"/>
      <protection hidden="1"/>
    </xf>
    <xf numFmtId="0" fontId="7" fillId="34" borderId="25" xfId="0" applyFont="1" applyFill="1" applyBorder="1" applyAlignment="1">
      <alignment horizontal="center" vertical="center" textRotation="255" wrapText="1"/>
    </xf>
    <xf numFmtId="0" fontId="7" fillId="34" borderId="26" xfId="0" applyFont="1" applyFill="1" applyBorder="1" applyAlignment="1">
      <alignment horizontal="center" vertical="center" textRotation="255" wrapText="1"/>
    </xf>
    <xf numFmtId="0" fontId="7" fillId="34" borderId="21" xfId="0" applyFont="1" applyFill="1" applyBorder="1" applyAlignment="1">
      <alignment horizontal="center" vertical="center" textRotation="255" wrapText="1"/>
    </xf>
    <xf numFmtId="0" fontId="7" fillId="36" borderId="28" xfId="0" applyFont="1" applyFill="1" applyBorder="1" applyAlignment="1">
      <alignment horizontal="right" vertical="center"/>
    </xf>
    <xf numFmtId="0" fontId="7" fillId="36" borderId="19" xfId="0" applyFont="1" applyFill="1" applyBorder="1" applyAlignment="1">
      <alignment horizontal="right" vertical="center"/>
    </xf>
    <xf numFmtId="0" fontId="3" fillId="35" borderId="12" xfId="0" applyFont="1" applyFill="1" applyBorder="1" applyAlignment="1">
      <alignment horizontal="center" vertical="center"/>
    </xf>
    <xf numFmtId="0" fontId="53" fillId="33" borderId="38" xfId="0" applyFont="1" applyFill="1" applyBorder="1" applyAlignment="1" applyProtection="1">
      <alignment horizontal="center" vertical="center" shrinkToFit="1"/>
      <protection hidden="1"/>
    </xf>
    <xf numFmtId="0" fontId="7" fillId="0" borderId="0" xfId="0" applyFont="1" applyFill="1" applyAlignment="1">
      <alignment horizontal="left" vertical="center"/>
    </xf>
    <xf numFmtId="0" fontId="53" fillId="33" borderId="38" xfId="0" applyFont="1" applyFill="1" applyBorder="1" applyAlignment="1" applyProtection="1">
      <alignment horizontal="right" vertical="center"/>
      <protection hidden="1"/>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53" fillId="33" borderId="38" xfId="0" applyFont="1" applyFill="1" applyBorder="1" applyAlignment="1" applyProtection="1">
      <alignment horizontal="center" vertical="center" wrapText="1" shrinkToFit="1"/>
      <protection hidden="1"/>
    </xf>
    <xf numFmtId="0" fontId="3" fillId="35" borderId="16" xfId="0" applyFont="1" applyFill="1" applyBorder="1" applyAlignment="1" applyProtection="1">
      <alignment horizontal="center" vertical="center" wrapText="1"/>
      <protection hidden="1"/>
    </xf>
    <xf numFmtId="0" fontId="3" fillId="35" borderId="18" xfId="0" applyFont="1" applyFill="1" applyBorder="1" applyAlignment="1" applyProtection="1">
      <alignment horizontal="center" vertical="center" wrapText="1"/>
      <protection hidden="1"/>
    </xf>
    <xf numFmtId="0" fontId="3" fillId="35" borderId="50" xfId="0" applyFont="1" applyFill="1" applyBorder="1" applyAlignment="1">
      <alignment horizontal="center" vertical="center"/>
    </xf>
    <xf numFmtId="0" fontId="3" fillId="35" borderId="16" xfId="0" applyFont="1" applyFill="1" applyBorder="1" applyAlignment="1" applyProtection="1">
      <alignment horizontal="center" vertical="center" wrapText="1" shrinkToFit="1"/>
      <protection hidden="1"/>
    </xf>
    <xf numFmtId="0" fontId="3" fillId="35" borderId="17" xfId="0" applyFont="1" applyFill="1" applyBorder="1" applyAlignment="1" applyProtection="1">
      <alignment horizontal="center" vertical="center" wrapText="1" shrinkToFit="1"/>
      <protection hidden="1"/>
    </xf>
    <xf numFmtId="0" fontId="7" fillId="34" borderId="37" xfId="0" applyFont="1" applyFill="1" applyBorder="1" applyAlignment="1">
      <alignment horizontal="center" vertical="center" shrinkToFit="1"/>
    </xf>
    <xf numFmtId="0" fontId="7" fillId="34" borderId="51" xfId="0" applyFont="1" applyFill="1" applyBorder="1" applyAlignment="1">
      <alignment horizontal="center" vertical="center" shrinkToFit="1"/>
    </xf>
    <xf numFmtId="0" fontId="7" fillId="34" borderId="47" xfId="0" applyFont="1" applyFill="1" applyBorder="1" applyAlignment="1">
      <alignment horizontal="center" vertical="center" shrinkToFit="1"/>
    </xf>
    <xf numFmtId="0" fontId="7" fillId="37" borderId="14" xfId="0" applyFont="1" applyFill="1" applyBorder="1" applyAlignment="1">
      <alignment horizontal="center" vertical="center"/>
    </xf>
    <xf numFmtId="0" fontId="7" fillId="37" borderId="0" xfId="0" applyFont="1" applyFill="1" applyBorder="1" applyAlignment="1">
      <alignment horizontal="center" vertical="center"/>
    </xf>
    <xf numFmtId="0" fontId="7" fillId="37" borderId="52" xfId="0" applyFont="1" applyFill="1" applyBorder="1" applyAlignment="1">
      <alignment horizontal="center" vertical="center"/>
    </xf>
    <xf numFmtId="0" fontId="7" fillId="37" borderId="37" xfId="0" applyFont="1" applyFill="1" applyBorder="1" applyAlignment="1">
      <alignment horizontal="center" vertical="center" shrinkToFit="1"/>
    </xf>
    <xf numFmtId="0" fontId="7" fillId="37" borderId="51" xfId="0" applyFont="1" applyFill="1" applyBorder="1" applyAlignment="1">
      <alignment horizontal="center" vertical="center" shrinkToFit="1"/>
    </xf>
    <xf numFmtId="0" fontId="7" fillId="37" borderId="47" xfId="0" applyFont="1" applyFill="1" applyBorder="1" applyAlignment="1">
      <alignment horizontal="center" vertical="center" shrinkToFit="1"/>
    </xf>
    <xf numFmtId="0" fontId="3" fillId="35" borderId="14" xfId="0" applyFont="1" applyFill="1" applyBorder="1" applyAlignment="1">
      <alignment horizontal="center" vertical="center" shrinkToFit="1"/>
    </xf>
    <xf numFmtId="0" fontId="3" fillId="35" borderId="52" xfId="0" applyFont="1" applyFill="1" applyBorder="1" applyAlignment="1">
      <alignment horizontal="center" vertical="center" shrinkToFit="1"/>
    </xf>
    <xf numFmtId="0" fontId="3" fillId="33" borderId="50"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28" xfId="0" applyFont="1" applyFill="1" applyBorder="1" applyAlignment="1">
      <alignment horizontal="center" vertical="center"/>
    </xf>
    <xf numFmtId="0" fontId="3" fillId="35" borderId="25" xfId="0" applyFont="1" applyFill="1" applyBorder="1" applyAlignment="1">
      <alignment horizontal="center" vertical="center"/>
    </xf>
    <xf numFmtId="0" fontId="3" fillId="35" borderId="21" xfId="0" applyFont="1" applyFill="1" applyBorder="1" applyAlignment="1">
      <alignment horizontal="center" vertical="center"/>
    </xf>
    <xf numFmtId="0" fontId="7" fillId="36" borderId="35" xfId="0" applyFont="1" applyFill="1" applyBorder="1" applyAlignment="1">
      <alignment horizontal="right" vertical="center"/>
    </xf>
    <xf numFmtId="0" fontId="7" fillId="36" borderId="53" xfId="0" applyFont="1" applyFill="1" applyBorder="1" applyAlignment="1">
      <alignment horizontal="center" vertical="center"/>
    </xf>
    <xf numFmtId="0" fontId="7" fillId="36" borderId="54"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0" xfId="0" applyFont="1" applyFill="1" applyBorder="1" applyAlignment="1">
      <alignment horizontal="center" vertical="center"/>
    </xf>
    <xf numFmtId="0" fontId="7" fillId="34" borderId="52" xfId="0" applyFont="1" applyFill="1" applyBorder="1" applyAlignment="1">
      <alignment horizontal="center" vertical="center"/>
    </xf>
    <xf numFmtId="0" fontId="7" fillId="36" borderId="55" xfId="0" applyFont="1" applyFill="1" applyBorder="1" applyAlignment="1">
      <alignment horizontal="center" vertical="center"/>
    </xf>
    <xf numFmtId="0" fontId="7" fillId="36" borderId="56" xfId="0" applyFont="1" applyFill="1" applyBorder="1" applyAlignment="1">
      <alignment horizontal="center" vertical="center"/>
    </xf>
    <xf numFmtId="0" fontId="3" fillId="35" borderId="48" xfId="0" applyFont="1" applyFill="1" applyBorder="1" applyAlignment="1">
      <alignment horizontal="center" vertical="center" shrinkToFit="1"/>
    </xf>
    <xf numFmtId="0" fontId="53" fillId="33" borderId="38" xfId="0" applyFont="1" applyFill="1" applyBorder="1" applyAlignment="1">
      <alignment horizontal="center" vertical="center" shrinkToFit="1"/>
    </xf>
    <xf numFmtId="0" fontId="53" fillId="33" borderId="39" xfId="0" applyFont="1" applyFill="1" applyBorder="1" applyAlignment="1" applyProtection="1">
      <alignment horizontal="center" vertical="center"/>
      <protection hidden="1"/>
    </xf>
    <xf numFmtId="0" fontId="53" fillId="33" borderId="57" xfId="0" applyFont="1" applyFill="1" applyBorder="1" applyAlignment="1" applyProtection="1">
      <alignment horizontal="right" vertical="center"/>
      <protection hidden="1"/>
    </xf>
    <xf numFmtId="0" fontId="53" fillId="33" borderId="58" xfId="0" applyFont="1" applyFill="1" applyBorder="1" applyAlignment="1" applyProtection="1">
      <alignment horizontal="right" vertical="center"/>
      <protection hidden="1"/>
    </xf>
    <xf numFmtId="0" fontId="7" fillId="33" borderId="11"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51"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33" borderId="47" xfId="0" applyFont="1" applyFill="1" applyBorder="1" applyAlignment="1">
      <alignment horizontal="left" vertical="center" wrapText="1"/>
    </xf>
    <xf numFmtId="0" fontId="7" fillId="34" borderId="30" xfId="0" applyFont="1" applyFill="1" applyBorder="1" applyAlignment="1">
      <alignment horizontal="right" vertical="center"/>
    </xf>
    <xf numFmtId="0" fontId="7" fillId="34" borderId="59" xfId="0" applyFont="1" applyFill="1" applyBorder="1" applyAlignment="1">
      <alignment horizontal="right" vertical="center"/>
    </xf>
    <xf numFmtId="0" fontId="3" fillId="35" borderId="14" xfId="0" applyFont="1" applyFill="1" applyBorder="1" applyAlignment="1">
      <alignment horizontal="center" vertical="center"/>
    </xf>
    <xf numFmtId="0" fontId="3" fillId="35" borderId="37" xfId="0" applyFont="1" applyFill="1" applyBorder="1" applyAlignment="1">
      <alignment horizontal="center" vertical="center"/>
    </xf>
    <xf numFmtId="0" fontId="8" fillId="33" borderId="0" xfId="0" applyFont="1" applyFill="1" applyAlignment="1">
      <alignment horizontal="left" vertical="center" shrinkToFit="1"/>
    </xf>
    <xf numFmtId="0" fontId="8" fillId="33" borderId="0" xfId="0" applyFont="1" applyFill="1" applyAlignment="1">
      <alignment horizontal="left" vertical="center"/>
    </xf>
    <xf numFmtId="0" fontId="7" fillId="37" borderId="60" xfId="0" applyFont="1" applyFill="1" applyBorder="1" applyAlignment="1">
      <alignment horizontal="left" vertical="center" wrapText="1"/>
    </xf>
    <xf numFmtId="0" fontId="7" fillId="37" borderId="59" xfId="0" applyFont="1" applyFill="1" applyBorder="1" applyAlignment="1">
      <alignment horizontal="left" vertical="center" wrapText="1"/>
    </xf>
    <xf numFmtId="0" fontId="7" fillId="37" borderId="60" xfId="0" applyFont="1" applyFill="1" applyBorder="1" applyAlignment="1">
      <alignment horizontal="right" vertical="center"/>
    </xf>
    <xf numFmtId="0" fontId="7" fillId="37" borderId="59"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チェックリスト</a:t>
            </a: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学習面</a:t>
            </a:r>
          </a:p>
        </c:rich>
      </c:tx>
      <c:layout>
        <c:manualLayout>
          <c:xMode val="factor"/>
          <c:yMode val="factor"/>
          <c:x val="-0.32975"/>
          <c:y val="0.00975"/>
        </c:manualLayout>
      </c:layout>
      <c:spPr>
        <a:noFill/>
        <a:ln w="3175">
          <a:noFill/>
        </a:ln>
      </c:spPr>
    </c:title>
    <c:plotArea>
      <c:layout>
        <c:manualLayout>
          <c:xMode val="edge"/>
          <c:yMode val="edge"/>
          <c:x val="0.2345"/>
          <c:y val="0.139"/>
          <c:w val="0.50425"/>
          <c:h val="0.73775"/>
        </c:manualLayout>
      </c:layout>
      <c:radarChart>
        <c:radarStyle val="filled"/>
        <c:varyColors val="0"/>
        <c:ser>
          <c:idx val="0"/>
          <c:order val="0"/>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'結果一覧'!$E$5:$E$10</c:f>
              <c:strCache/>
            </c:strRef>
          </c:cat>
          <c:val>
            <c:numRef>
              <c:f>'結果一覧'!$F$5:$F$10</c:f>
              <c:numCache/>
            </c:numRef>
          </c:val>
        </c:ser>
        <c:ser>
          <c:idx val="1"/>
          <c:order val="1"/>
          <c:spPr>
            <a:solidFill>
              <a:srgbClr val="9933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howLegendKey val="0"/>
            <c:showVal val="0"/>
            <c:showBubbleSize val="0"/>
            <c:showCatName val="0"/>
            <c:showSerName val="0"/>
            <c:showPercent val="0"/>
          </c:dLbls>
          <c:cat>
            <c:strRef>
              <c:f>'結果一覧'!$E$5:$E$10</c:f>
              <c:strCache/>
            </c:strRef>
          </c:cat>
          <c:val>
            <c:numRef>
              <c:f>'結果一覧'!$G$5:$G$10</c:f>
              <c:numCache/>
            </c:numRef>
          </c:val>
        </c:ser>
        <c:ser>
          <c:idx val="2"/>
          <c:order val="2"/>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delete val="1"/>
            </c:dLbl>
            <c:numFmt formatCode="General" sourceLinked="1"/>
            <c:spPr>
              <a:noFill/>
              <a:ln w="3175">
                <a:noFill/>
              </a:ln>
            </c:spPr>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'結果一覧'!$E$5:$E$10</c:f>
              <c:strCache/>
            </c:strRef>
          </c:cat>
          <c:val>
            <c:numRef>
              <c:f>'結果一覧'!$H$5:$H$10</c:f>
              <c:numCache/>
            </c:numRef>
          </c:val>
        </c:ser>
        <c:ser>
          <c:idx val="3"/>
          <c:order val="3"/>
          <c:spPr>
            <a:noFill/>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'結果一覧'!$E$5:$E$10</c:f>
              <c:strCache/>
            </c:strRef>
          </c:cat>
          <c:val>
            <c:numRef>
              <c:f>'結果一覧'!$I$5:$I$10</c:f>
              <c:numCache/>
            </c:numRef>
          </c:val>
        </c:ser>
        <c:axId val="41099861"/>
        <c:axId val="34354430"/>
      </c:radarChart>
      <c:catAx>
        <c:axId val="4109986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34354430"/>
        <c:crosses val="autoZero"/>
        <c:auto val="0"/>
        <c:lblOffset val="100"/>
        <c:tickLblSkip val="1"/>
        <c:noMultiLvlLbl val="0"/>
      </c:catAx>
      <c:valAx>
        <c:axId val="34354430"/>
        <c:scaling>
          <c:orientation val="minMax"/>
          <c:max val="15"/>
          <c:min val="0"/>
        </c:scaling>
        <c:axPos val="l"/>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1099861"/>
        <c:crossesAt val="1"/>
        <c:crossBetween val="between"/>
        <c:dispUnits/>
        <c:majorUnit val="2"/>
        <c:minorUnit val="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チェック</a:t>
            </a:r>
            <a:r>
              <a:rPr lang="en-US" cap="none" sz="1100" b="0" i="0" u="none" baseline="0">
                <a:solidFill>
                  <a:srgbClr val="000000"/>
                </a:solidFill>
                <a:latin typeface="ＭＳ Ｐゴシック"/>
                <a:ea typeface="ＭＳ Ｐゴシック"/>
                <a:cs typeface="ＭＳ Ｐゴシック"/>
              </a:rPr>
              <a:t>K</a:t>
            </a:r>
            <a:r>
              <a:rPr lang="en-US" cap="none" sz="1100" b="0" i="0" u="none" baseline="0">
                <a:solidFill>
                  <a:srgbClr val="000000"/>
                </a:solidFill>
                <a:latin typeface="ＭＳ Ｐゴシック"/>
                <a:ea typeface="ＭＳ Ｐゴシック"/>
                <a:cs typeface="ＭＳ Ｐゴシック"/>
              </a:rPr>
              <a:t>リスト</a:t>
            </a: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行動面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不注意，多動性－衝動性）</a:t>
            </a:r>
          </a:p>
        </c:rich>
      </c:tx>
      <c:layout>
        <c:manualLayout>
          <c:xMode val="factor"/>
          <c:yMode val="factor"/>
          <c:x val="-0.144"/>
          <c:y val="-0.00875"/>
        </c:manualLayout>
      </c:layout>
      <c:spPr>
        <a:noFill/>
        <a:ln w="3175">
          <a:noFill/>
        </a:ln>
      </c:spPr>
    </c:title>
    <c:plotArea>
      <c:layout>
        <c:manualLayout>
          <c:xMode val="edge"/>
          <c:yMode val="edge"/>
          <c:x val="0.027"/>
          <c:y val="0.2165"/>
          <c:w val="0.928"/>
          <c:h val="0.73875"/>
        </c:manualLayout>
      </c:layout>
      <c:barChart>
        <c:barDir val="col"/>
        <c:grouping val="stacked"/>
        <c:varyColors val="0"/>
        <c:ser>
          <c:idx val="0"/>
          <c:order val="0"/>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4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4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'結果一覧'!$E$23:$E$24</c:f>
              <c:strCache/>
            </c:strRef>
          </c:cat>
          <c:val>
            <c:numRef>
              <c:f>'結果一覧'!$F$23:$F$24</c:f>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'結果一覧'!$E$23:$E$24</c:f>
              <c:strCache/>
            </c:strRef>
          </c:cat>
          <c:val>
            <c:numRef>
              <c:f>'結果一覧'!$G$23:$G$24</c:f>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'結果一覧'!$E$23:$E$24</c:f>
              <c:strCache/>
            </c:strRef>
          </c:cat>
          <c:val>
            <c:numRef>
              <c:f>'結果一覧'!$H$23:$H$24</c:f>
              <c:numCache/>
            </c:numRef>
          </c:val>
        </c:ser>
        <c:overlap val="100"/>
        <c:axId val="40754415"/>
        <c:axId val="31245416"/>
      </c:barChart>
      <c:catAx>
        <c:axId val="40754415"/>
        <c:scaling>
          <c:orientation val="minMax"/>
        </c:scaling>
        <c:axPos val="b"/>
        <c:delete val="0"/>
        <c:numFmt formatCode="General" sourceLinked="1"/>
        <c:majorTickMark val="in"/>
        <c:minorTickMark val="none"/>
        <c:tickLblPos val="nextTo"/>
        <c:spPr>
          <a:ln w="3175">
            <a:solidFill>
              <a:srgbClr val="000000"/>
            </a:solidFill>
          </a:ln>
        </c:spPr>
        <c:crossAx val="31245416"/>
        <c:crossesAt val="0"/>
        <c:auto val="1"/>
        <c:lblOffset val="100"/>
        <c:tickLblSkip val="1"/>
        <c:noMultiLvlLbl val="0"/>
      </c:catAx>
      <c:valAx>
        <c:axId val="31245416"/>
        <c:scaling>
          <c:orientation val="minMax"/>
          <c:max val="18"/>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754415"/>
        <c:crossesAt val="1"/>
        <c:crossBetween val="between"/>
        <c:dispUnits/>
        <c:majorUnit val="2"/>
      </c:valAx>
      <c:spPr>
        <a:solidFill>
          <a:srgbClr val="CCFFCC"/>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チェックリスト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行動面</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対人関係，こだわり等）</a:t>
            </a:r>
          </a:p>
        </c:rich>
      </c:tx>
      <c:layout>
        <c:manualLayout>
          <c:xMode val="factor"/>
          <c:yMode val="factor"/>
          <c:x val="-0.17525"/>
          <c:y val="0.00425"/>
        </c:manualLayout>
      </c:layout>
      <c:spPr>
        <a:noFill/>
        <a:ln w="3175">
          <a:noFill/>
        </a:ln>
      </c:spPr>
    </c:title>
    <c:plotArea>
      <c:layout>
        <c:manualLayout>
          <c:xMode val="edge"/>
          <c:yMode val="edge"/>
          <c:x val="0.00875"/>
          <c:y val="0.177"/>
          <c:w val="0.93575"/>
          <c:h val="0.7822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7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Ref>
              <c:f>'結果一覧'!$F$38</c:f>
              <c:numCache/>
            </c:numRef>
          </c:val>
        </c:ser>
        <c:axId val="12773289"/>
        <c:axId val="47850738"/>
      </c:barChart>
      <c:catAx>
        <c:axId val="12773289"/>
        <c:scaling>
          <c:orientation val="minMax"/>
        </c:scaling>
        <c:axPos val="b"/>
        <c:delete val="1"/>
        <c:majorTickMark val="out"/>
        <c:minorTickMark val="none"/>
        <c:tickLblPos val="nextTo"/>
        <c:crossAx val="47850738"/>
        <c:crossesAt val="0"/>
        <c:auto val="1"/>
        <c:lblOffset val="100"/>
        <c:tickLblSkip val="1"/>
        <c:noMultiLvlLbl val="0"/>
      </c:catAx>
      <c:valAx>
        <c:axId val="47850738"/>
        <c:scaling>
          <c:orientation val="minMax"/>
          <c:max val="28"/>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2773289"/>
        <c:crossesAt val="1"/>
        <c:crossBetween val="between"/>
        <c:dispUnits/>
        <c:majorUnit val="2"/>
        <c:minorUnit val="1"/>
      </c:valAx>
      <c:spPr>
        <a:solidFill>
          <a:srgbClr val="FFFF99"/>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xdr:row>
      <xdr:rowOff>28575</xdr:rowOff>
    </xdr:from>
    <xdr:to>
      <xdr:col>14</xdr:col>
      <xdr:colOff>152400</xdr:colOff>
      <xdr:row>20</xdr:row>
      <xdr:rowOff>133350</xdr:rowOff>
    </xdr:to>
    <xdr:sp>
      <xdr:nvSpPr>
        <xdr:cNvPr id="1" name="AutoShape 1"/>
        <xdr:cNvSpPr>
          <a:spLocks/>
        </xdr:cNvSpPr>
      </xdr:nvSpPr>
      <xdr:spPr>
        <a:xfrm>
          <a:off x="514350" y="2343150"/>
          <a:ext cx="7400925" cy="3629025"/>
        </a:xfrm>
        <a:prstGeom prst="roundRect">
          <a:avLst/>
        </a:prstGeom>
        <a:noFill/>
        <a:ln w="19050" cmpd="sng">
          <a:solidFill>
            <a:srgbClr val="FF66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4</xdr:row>
      <xdr:rowOff>114300</xdr:rowOff>
    </xdr:from>
    <xdr:to>
      <xdr:col>1</xdr:col>
      <xdr:colOff>581025</xdr:colOff>
      <xdr:row>4</xdr:row>
      <xdr:rowOff>381000</xdr:rowOff>
    </xdr:to>
    <xdr:sp macro="[0]!新規入力">
      <xdr:nvSpPr>
        <xdr:cNvPr id="2" name="AutoShape 3"/>
        <xdr:cNvSpPr>
          <a:spLocks/>
        </xdr:cNvSpPr>
      </xdr:nvSpPr>
      <xdr:spPr>
        <a:xfrm>
          <a:off x="476250" y="1685925"/>
          <a:ext cx="790575" cy="266700"/>
        </a:xfrm>
        <a:prstGeom prst="roundRect">
          <a:avLst/>
        </a:prstGeom>
        <a:solidFill>
          <a:srgbClr val="808000"/>
        </a:solidFill>
        <a:ln w="19050" cmpd="sng">
          <a:solidFill>
            <a:srgbClr val="003300"/>
          </a:solidFill>
          <a:headEnd type="none"/>
          <a:tailEnd type="none"/>
        </a:ln>
      </xdr:spPr>
      <xdr:txBody>
        <a:bodyPr vertOverflow="clip" wrap="square" lIns="36576" tIns="18288" rIns="36576" bIns="0"/>
        <a:p>
          <a:pPr algn="ctr">
            <a:defRPr/>
          </a:pPr>
          <a:r>
            <a:rPr lang="en-US" cap="none" sz="1200" b="1" i="0" u="none" baseline="0">
              <a:solidFill>
                <a:srgbClr val="FFFFFF"/>
              </a:solidFill>
              <a:latin typeface="ＭＳ Ｐゴシック"/>
              <a:ea typeface="ＭＳ Ｐゴシック"/>
              <a:cs typeface="ＭＳ Ｐゴシック"/>
            </a:rPr>
            <a:t>新規入力</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257175</xdr:colOff>
      <xdr:row>0</xdr:row>
      <xdr:rowOff>47625</xdr:rowOff>
    </xdr:from>
    <xdr:to>
      <xdr:col>12</xdr:col>
      <xdr:colOff>876300</xdr:colOff>
      <xdr:row>1</xdr:row>
      <xdr:rowOff>219075</xdr:rowOff>
    </xdr:to>
    <xdr:sp macro="[0]!トップに戻る">
      <xdr:nvSpPr>
        <xdr:cNvPr id="1" name="AutoShape 450"/>
        <xdr:cNvSpPr>
          <a:spLocks/>
        </xdr:cNvSpPr>
      </xdr:nvSpPr>
      <xdr:spPr>
        <a:xfrm flipH="1">
          <a:off x="7962900" y="47625"/>
          <a:ext cx="1247775" cy="466725"/>
        </a:xfrm>
        <a:prstGeom prst="homePlate">
          <a:avLst>
            <a:gd name="adj" fmla="val 39583"/>
          </a:avLst>
        </a:prstGeom>
        <a:solidFill>
          <a:srgbClr val="FFDCC5"/>
        </a:solidFill>
        <a:ln w="28575" cmpd="sng">
          <a:solidFill>
            <a:srgbClr val="FF6600"/>
          </a:solidFill>
          <a:headEnd type="none"/>
          <a:tailEnd type="none"/>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トップメニューに戻る。</a:t>
          </a:r>
        </a:p>
      </xdr:txBody>
    </xdr:sp>
    <xdr:clientData/>
  </xdr:twoCellAnchor>
  <xdr:twoCellAnchor>
    <xdr:from>
      <xdr:col>11</xdr:col>
      <xdr:colOff>133350</xdr:colOff>
      <xdr:row>35</xdr:row>
      <xdr:rowOff>57150</xdr:rowOff>
    </xdr:from>
    <xdr:to>
      <xdr:col>12</xdr:col>
      <xdr:colOff>1066800</xdr:colOff>
      <xdr:row>36</xdr:row>
      <xdr:rowOff>247650</xdr:rowOff>
    </xdr:to>
    <xdr:sp macro="[0]!トップに戻る">
      <xdr:nvSpPr>
        <xdr:cNvPr id="2" name="AutoShape 451"/>
        <xdr:cNvSpPr>
          <a:spLocks/>
        </xdr:cNvSpPr>
      </xdr:nvSpPr>
      <xdr:spPr>
        <a:xfrm flipH="1">
          <a:off x="8153400" y="12249150"/>
          <a:ext cx="1247775" cy="466725"/>
        </a:xfrm>
        <a:prstGeom prst="homePlate">
          <a:avLst>
            <a:gd name="adj" fmla="val 39583"/>
          </a:avLst>
        </a:prstGeom>
        <a:solidFill>
          <a:srgbClr val="FFDCC5"/>
        </a:solidFill>
        <a:ln w="28575" cmpd="sng">
          <a:solidFill>
            <a:srgbClr val="FF6600"/>
          </a:solidFill>
          <a:headEnd type="none"/>
          <a:tailEnd type="none"/>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トップメニューに戻る。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0</xdr:row>
      <xdr:rowOff>95250</xdr:rowOff>
    </xdr:from>
    <xdr:to>
      <xdr:col>12</xdr:col>
      <xdr:colOff>1285875</xdr:colOff>
      <xdr:row>1</xdr:row>
      <xdr:rowOff>247650</xdr:rowOff>
    </xdr:to>
    <xdr:sp macro="[0]!トップに戻る">
      <xdr:nvSpPr>
        <xdr:cNvPr id="1" name="AutoShape 122"/>
        <xdr:cNvSpPr>
          <a:spLocks/>
        </xdr:cNvSpPr>
      </xdr:nvSpPr>
      <xdr:spPr>
        <a:xfrm flipH="1">
          <a:off x="8515350" y="95250"/>
          <a:ext cx="1247775" cy="466725"/>
        </a:xfrm>
        <a:prstGeom prst="homePlate">
          <a:avLst>
            <a:gd name="adj" fmla="val 39583"/>
          </a:avLst>
        </a:prstGeom>
        <a:solidFill>
          <a:srgbClr val="FFDCC5"/>
        </a:solidFill>
        <a:ln w="28575" cmpd="sng">
          <a:solidFill>
            <a:srgbClr val="FF6600"/>
          </a:solidFill>
          <a:headEnd type="none"/>
          <a:tailEnd type="none"/>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トップメニューに戻る。</a:t>
          </a:r>
        </a:p>
      </xdr:txBody>
    </xdr:sp>
    <xdr:clientData/>
  </xdr:twoCellAnchor>
  <xdr:twoCellAnchor>
    <xdr:from>
      <xdr:col>12</xdr:col>
      <xdr:colOff>85725</xdr:colOff>
      <xdr:row>23</xdr:row>
      <xdr:rowOff>66675</xdr:rowOff>
    </xdr:from>
    <xdr:to>
      <xdr:col>12</xdr:col>
      <xdr:colOff>1333500</xdr:colOff>
      <xdr:row>24</xdr:row>
      <xdr:rowOff>257175</xdr:rowOff>
    </xdr:to>
    <xdr:sp macro="[0]!トップに戻る">
      <xdr:nvSpPr>
        <xdr:cNvPr id="2" name="AutoShape 123"/>
        <xdr:cNvSpPr>
          <a:spLocks/>
        </xdr:cNvSpPr>
      </xdr:nvSpPr>
      <xdr:spPr>
        <a:xfrm flipH="1">
          <a:off x="8562975" y="7839075"/>
          <a:ext cx="1247775" cy="466725"/>
        </a:xfrm>
        <a:prstGeom prst="homePlate">
          <a:avLst>
            <a:gd name="adj" fmla="val 39583"/>
          </a:avLst>
        </a:prstGeom>
        <a:solidFill>
          <a:srgbClr val="FFDCC5"/>
        </a:solidFill>
        <a:ln w="28575" cmpd="sng">
          <a:solidFill>
            <a:srgbClr val="FF6600"/>
          </a:solidFill>
          <a:headEnd type="none"/>
          <a:tailEnd type="none"/>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トップメニューに戻る。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0</xdr:row>
      <xdr:rowOff>76200</xdr:rowOff>
    </xdr:from>
    <xdr:to>
      <xdr:col>8</xdr:col>
      <xdr:colOff>1123950</xdr:colOff>
      <xdr:row>1</xdr:row>
      <xdr:rowOff>209550</xdr:rowOff>
    </xdr:to>
    <xdr:sp macro="[0]!トップに戻る">
      <xdr:nvSpPr>
        <xdr:cNvPr id="1" name="AutoShape 122"/>
        <xdr:cNvSpPr>
          <a:spLocks/>
        </xdr:cNvSpPr>
      </xdr:nvSpPr>
      <xdr:spPr>
        <a:xfrm flipH="1">
          <a:off x="7705725" y="76200"/>
          <a:ext cx="1247775" cy="466725"/>
        </a:xfrm>
        <a:prstGeom prst="homePlate">
          <a:avLst>
            <a:gd name="adj" fmla="val 39583"/>
          </a:avLst>
        </a:prstGeom>
        <a:solidFill>
          <a:srgbClr val="FFDCC5"/>
        </a:solidFill>
        <a:ln w="28575" cmpd="sng">
          <a:solidFill>
            <a:srgbClr val="FF6600"/>
          </a:solidFill>
          <a:headEnd type="none"/>
          <a:tailEnd type="none"/>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トップメニューに戻る。</a:t>
          </a:r>
        </a:p>
      </xdr:txBody>
    </xdr:sp>
    <xdr:clientData/>
  </xdr:twoCellAnchor>
  <xdr:twoCellAnchor>
    <xdr:from>
      <xdr:col>8</xdr:col>
      <xdr:colOff>0</xdr:colOff>
      <xdr:row>32</xdr:row>
      <xdr:rowOff>85725</xdr:rowOff>
    </xdr:from>
    <xdr:to>
      <xdr:col>9</xdr:col>
      <xdr:colOff>57150</xdr:colOff>
      <xdr:row>34</xdr:row>
      <xdr:rowOff>0</xdr:rowOff>
    </xdr:to>
    <xdr:sp macro="[0]!トップに戻る">
      <xdr:nvSpPr>
        <xdr:cNvPr id="2" name="AutoShape 123"/>
        <xdr:cNvSpPr>
          <a:spLocks/>
        </xdr:cNvSpPr>
      </xdr:nvSpPr>
      <xdr:spPr>
        <a:xfrm flipH="1">
          <a:off x="7829550" y="10763250"/>
          <a:ext cx="1190625" cy="466725"/>
        </a:xfrm>
        <a:prstGeom prst="homePlate">
          <a:avLst>
            <a:gd name="adj" fmla="val 39583"/>
          </a:avLst>
        </a:prstGeom>
        <a:solidFill>
          <a:srgbClr val="FFDCC5"/>
        </a:solidFill>
        <a:ln w="28575" cmpd="sng">
          <a:solidFill>
            <a:srgbClr val="FF6600"/>
          </a:solidFill>
          <a:headEnd type="none"/>
          <a:tailEnd type="none"/>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トップメニューに戻る。</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0.7485</cdr:x>
      <cdr:y>0.1155</cdr:y>
    </cdr:from>
    <cdr:to>
      <cdr:x>1</cdr:x>
      <cdr:y>0.24025</cdr:y>
    </cdr:to>
    <cdr:grpSp>
      <cdr:nvGrpSpPr>
        <cdr:cNvPr id="1" name="Group 4"/>
        <cdr:cNvGrpSpPr>
          <a:grpSpLocks/>
        </cdr:cNvGrpSpPr>
      </cdr:nvGrpSpPr>
      <cdr:grpSpPr>
        <a:xfrm>
          <a:off x="3286125" y="342900"/>
          <a:ext cx="1104900" cy="381000"/>
          <a:chOff x="2628386" y="286036"/>
          <a:chExt cx="1086012" cy="365979"/>
        </a:xfrm>
        <a:solidFill>
          <a:srgbClr val="FFFFFF"/>
        </a:solidFill>
      </cdr:grpSpPr>
      <cdr:sp>
        <cdr:nvSpPr>
          <cdr:cNvPr id="2" name="Text Box 1"/>
          <cdr:cNvSpPr txBox="1">
            <a:spLocks noChangeArrowheads="1"/>
          </cdr:cNvSpPr>
        </cdr:nvSpPr>
        <cdr:spPr>
          <a:xfrm>
            <a:off x="2628386" y="280090"/>
            <a:ext cx="1086012" cy="321238"/>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latin typeface="ＭＳ Ｐゴシック"/>
                <a:ea typeface="ＭＳ Ｐゴシック"/>
                <a:cs typeface="ＭＳ Ｐゴシック"/>
              </a:rPr>
              <a:t>（学習面に問題のある</a:t>
            </a:r>
            <a:r>
              <a:rPr lang="en-US" cap="none" sz="850" b="0" i="0" u="none" baseline="0">
                <a:solidFill>
                  <a:srgbClr val="000000"/>
                </a:solidFill>
                <a:latin typeface="ＭＳ Ｐゴシック"/>
                <a:ea typeface="ＭＳ Ｐゴシック"/>
                <a:cs typeface="ＭＳ Ｐゴシック"/>
              </a:rPr>
              <a:t>
</a:t>
            </a:r>
            <a:r>
              <a:rPr lang="en-US" cap="none" sz="850" b="0" i="0" u="none" baseline="0">
                <a:solidFill>
                  <a:srgbClr val="000000"/>
                </a:solidFill>
                <a:latin typeface="ＭＳ Ｐゴシック"/>
                <a:ea typeface="ＭＳ Ｐゴシック"/>
                <a:cs typeface="ＭＳ Ｐゴシック"/>
              </a:rPr>
              <a:t>　</a:t>
            </a:r>
            <a:r>
              <a:rPr lang="en-US" cap="none" sz="850" b="0" i="0" u="none" baseline="0">
                <a:solidFill>
                  <a:srgbClr val="000000"/>
                </a:solidFill>
                <a:latin typeface="ＭＳ Ｐゴシック"/>
                <a:ea typeface="ＭＳ Ｐゴシック"/>
                <a:cs typeface="ＭＳ Ｐゴシック"/>
              </a:rPr>
              <a:t>12</a:t>
            </a:r>
            <a:r>
              <a:rPr lang="en-US" cap="none" sz="850" b="0" i="0" u="none" baseline="0">
                <a:solidFill>
                  <a:srgbClr val="000000"/>
                </a:solidFill>
                <a:latin typeface="ＭＳ Ｐゴシック"/>
                <a:ea typeface="ＭＳ Ｐゴシック"/>
                <a:cs typeface="ＭＳ Ｐゴシック"/>
              </a:rPr>
              <a:t>点のライン）</a:t>
            </a:r>
          </a:p>
        </cdr:txBody>
      </cdr:sp>
      <cdr:sp>
        <cdr:nvSpPr>
          <cdr:cNvPr id="3" name="Line 2"/>
          <cdr:cNvSpPr>
            <a:spLocks/>
          </cdr:cNvSpPr>
        </cdr:nvSpPr>
        <cdr:spPr>
          <a:xfrm flipV="1">
            <a:off x="2628386" y="235349"/>
            <a:ext cx="806092" cy="732"/>
          </a:xfrm>
          <a:prstGeom prst="line">
            <a:avLst/>
          </a:prstGeom>
          <a:noFill/>
          <a:ln w="19050" cmpd="sng">
            <a:solidFill>
              <a:srgbClr val="FF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cdr:x>
      <cdr:y>0.64875</cdr:y>
    </cdr:from>
    <cdr:to>
      <cdr:x>0.9575</cdr:x>
      <cdr:y>0.64875</cdr:y>
    </cdr:to>
    <cdr:sp>
      <cdr:nvSpPr>
        <cdr:cNvPr id="1" name="Line 1"/>
        <cdr:cNvSpPr>
          <a:spLocks/>
        </cdr:cNvSpPr>
      </cdr:nvSpPr>
      <cdr:spPr>
        <a:xfrm>
          <a:off x="314325" y="1457325"/>
          <a:ext cx="3876675" cy="0"/>
        </a:xfrm>
        <a:prstGeom prst="line">
          <a:avLst/>
        </a:prstGeom>
        <a:noFill/>
        <a:ln w="19050" cmpd="sng">
          <a:solidFill>
            <a:srgbClr val="FF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0.7295</cdr:x>
      <cdr:y>0.03625</cdr:y>
    </cdr:from>
    <cdr:to>
      <cdr:x>0.99125</cdr:x>
      <cdr:y>0.2195</cdr:y>
    </cdr:to>
    <cdr:grpSp>
      <cdr:nvGrpSpPr>
        <cdr:cNvPr id="2" name="Group 5"/>
        <cdr:cNvGrpSpPr>
          <a:grpSpLocks/>
        </cdr:cNvGrpSpPr>
      </cdr:nvGrpSpPr>
      <cdr:grpSpPr>
        <a:xfrm>
          <a:off x="3190875" y="76200"/>
          <a:ext cx="1143000" cy="409575"/>
          <a:chOff x="2819431" y="28649"/>
          <a:chExt cx="1123709" cy="371353"/>
        </a:xfrm>
        <a:solidFill>
          <a:srgbClr val="FFFFFF"/>
        </a:solidFill>
      </cdr:grpSpPr>
      <cdr:sp>
        <cdr:nvSpPr>
          <cdr:cNvPr id="3" name="Text Box 2"/>
          <cdr:cNvSpPr txBox="1">
            <a:spLocks noChangeArrowheads="1"/>
          </cdr:cNvSpPr>
        </cdr:nvSpPr>
        <cdr:spPr>
          <a:xfrm>
            <a:off x="2819431" y="41646"/>
            <a:ext cx="1123709" cy="307573"/>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latin typeface="ＭＳ Ｐゴシック"/>
                <a:ea typeface="ＭＳ Ｐゴシック"/>
                <a:cs typeface="ＭＳ Ｐゴシック"/>
              </a:rPr>
              <a:t>（行動面に問題のある</a:t>
            </a:r>
            <a:r>
              <a:rPr lang="en-US" cap="none" sz="850" b="0" i="0" u="none" baseline="0">
                <a:solidFill>
                  <a:srgbClr val="000000"/>
                </a:solidFill>
                <a:latin typeface="ＭＳ Ｐゴシック"/>
                <a:ea typeface="ＭＳ Ｐゴシック"/>
                <a:cs typeface="ＭＳ Ｐゴシック"/>
              </a:rPr>
              <a:t>
</a:t>
            </a:r>
            <a:r>
              <a:rPr lang="en-US" cap="none" sz="850" b="0" i="0" u="none" baseline="0">
                <a:solidFill>
                  <a:srgbClr val="000000"/>
                </a:solidFill>
                <a:latin typeface="ＭＳ Ｐゴシック"/>
                <a:ea typeface="ＭＳ Ｐゴシック"/>
                <a:cs typeface="ＭＳ Ｐゴシック"/>
              </a:rPr>
              <a:t>　</a:t>
            </a:r>
            <a:r>
              <a:rPr lang="en-US" cap="none" sz="850" b="0" i="0" u="none" baseline="0">
                <a:solidFill>
                  <a:srgbClr val="000000"/>
                </a:solidFill>
                <a:latin typeface="ＭＳ Ｐゴシック"/>
                <a:ea typeface="ＭＳ Ｐゴシック"/>
                <a:cs typeface="ＭＳ Ｐゴシック"/>
              </a:rPr>
              <a:t>6</a:t>
            </a:r>
            <a:r>
              <a:rPr lang="en-US" cap="none" sz="850" b="0" i="0" u="none" baseline="0">
                <a:solidFill>
                  <a:srgbClr val="000000"/>
                </a:solidFill>
                <a:latin typeface="ＭＳ Ｐゴシック"/>
                <a:ea typeface="ＭＳ Ｐゴシック"/>
                <a:cs typeface="ＭＳ Ｐゴシック"/>
              </a:rPr>
              <a:t>点のライン）</a:t>
            </a:r>
          </a:p>
        </cdr:txBody>
      </cdr:sp>
      <cdr:sp>
        <cdr:nvSpPr>
          <cdr:cNvPr id="4" name="Line 3"/>
          <cdr:cNvSpPr>
            <a:spLocks/>
          </cdr:cNvSpPr>
        </cdr:nvSpPr>
        <cdr:spPr>
          <a:xfrm flipV="1">
            <a:off x="2832916" y="-22040"/>
            <a:ext cx="945039" cy="2135"/>
          </a:xfrm>
          <a:prstGeom prst="line">
            <a:avLst/>
          </a:prstGeom>
          <a:noFill/>
          <a:ln w="19050" cmpd="sng">
            <a:solidFill>
              <a:srgbClr val="FF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cdr:x>
      <cdr:y>0.37375</cdr:y>
    </cdr:from>
    <cdr:to>
      <cdr:x>0.94525</cdr:x>
      <cdr:y>0.37525</cdr:y>
    </cdr:to>
    <cdr:sp>
      <cdr:nvSpPr>
        <cdr:cNvPr id="1" name="Line 1"/>
        <cdr:cNvSpPr>
          <a:spLocks/>
        </cdr:cNvSpPr>
      </cdr:nvSpPr>
      <cdr:spPr>
        <a:xfrm>
          <a:off x="247650" y="838200"/>
          <a:ext cx="3895725" cy="0"/>
        </a:xfrm>
        <a:prstGeom prst="line">
          <a:avLst/>
        </a:prstGeom>
        <a:noFill/>
        <a:ln w="19050" cmpd="sng">
          <a:solidFill>
            <a:srgbClr val="FF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0.71675</cdr:x>
      <cdr:y>0.022</cdr:y>
    </cdr:from>
    <cdr:to>
      <cdr:x>0.98025</cdr:x>
      <cdr:y>0.2235</cdr:y>
    </cdr:to>
    <cdr:grpSp>
      <cdr:nvGrpSpPr>
        <cdr:cNvPr id="2" name="Group 2"/>
        <cdr:cNvGrpSpPr>
          <a:grpSpLocks/>
        </cdr:cNvGrpSpPr>
      </cdr:nvGrpSpPr>
      <cdr:grpSpPr>
        <a:xfrm>
          <a:off x="3133725" y="47625"/>
          <a:ext cx="1152525" cy="457200"/>
          <a:chOff x="2819431" y="28649"/>
          <a:chExt cx="1123709" cy="371353"/>
        </a:xfrm>
        <a:solidFill>
          <a:srgbClr val="FFFFFF"/>
        </a:solidFill>
      </cdr:grpSpPr>
      <cdr:sp>
        <cdr:nvSpPr>
          <cdr:cNvPr id="3" name="Text Box 3"/>
          <cdr:cNvSpPr txBox="1">
            <a:spLocks noChangeArrowheads="1"/>
          </cdr:cNvSpPr>
        </cdr:nvSpPr>
        <cdr:spPr>
          <a:xfrm>
            <a:off x="2819431" y="41646"/>
            <a:ext cx="1123709" cy="307573"/>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latin typeface="ＭＳ Ｐゴシック"/>
                <a:ea typeface="ＭＳ Ｐゴシック"/>
                <a:cs typeface="ＭＳ Ｐゴシック"/>
              </a:rPr>
              <a:t>（行動面に問題のある</a:t>
            </a:r>
            <a:r>
              <a:rPr lang="en-US" cap="none" sz="850" b="0" i="0" u="none" baseline="0">
                <a:solidFill>
                  <a:srgbClr val="000000"/>
                </a:solidFill>
                <a:latin typeface="ＭＳ Ｐゴシック"/>
                <a:ea typeface="ＭＳ Ｐゴシック"/>
                <a:cs typeface="ＭＳ Ｐゴシック"/>
              </a:rPr>
              <a:t>
</a:t>
            </a:r>
            <a:r>
              <a:rPr lang="en-US" cap="none" sz="850" b="0" i="0" u="none" baseline="0">
                <a:solidFill>
                  <a:srgbClr val="000000"/>
                </a:solidFill>
                <a:latin typeface="ＭＳ Ｐゴシック"/>
                <a:ea typeface="ＭＳ Ｐゴシック"/>
                <a:cs typeface="ＭＳ Ｐゴシック"/>
              </a:rPr>
              <a:t>　</a:t>
            </a:r>
            <a:r>
              <a:rPr lang="en-US" cap="none" sz="850" b="0" i="0" u="none" baseline="0">
                <a:solidFill>
                  <a:srgbClr val="000000"/>
                </a:solidFill>
                <a:latin typeface="ＭＳ Ｐゴシック"/>
                <a:ea typeface="ＭＳ Ｐゴシック"/>
                <a:cs typeface="ＭＳ Ｐゴシック"/>
              </a:rPr>
              <a:t>22</a:t>
            </a:r>
            <a:r>
              <a:rPr lang="en-US" cap="none" sz="850" b="0" i="0" u="none" baseline="0">
                <a:solidFill>
                  <a:srgbClr val="000000"/>
                </a:solidFill>
                <a:latin typeface="ＭＳ Ｐゴシック"/>
                <a:ea typeface="ＭＳ Ｐゴシック"/>
                <a:cs typeface="ＭＳ Ｐゴシック"/>
              </a:rPr>
              <a:t>点のライン）</a:t>
            </a:r>
          </a:p>
        </cdr:txBody>
      </cdr:sp>
      <cdr:sp>
        <cdr:nvSpPr>
          <cdr:cNvPr id="4" name="Line 4"/>
          <cdr:cNvSpPr>
            <a:spLocks/>
          </cdr:cNvSpPr>
        </cdr:nvSpPr>
        <cdr:spPr>
          <a:xfrm flipV="1">
            <a:off x="2832916" y="-22040"/>
            <a:ext cx="945039" cy="2135"/>
          </a:xfrm>
          <a:prstGeom prst="line">
            <a:avLst/>
          </a:prstGeom>
          <a:noFill/>
          <a:ln w="19050" cmpd="sng">
            <a:solidFill>
              <a:srgbClr val="FF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3</xdr:col>
      <xdr:colOff>2200275</xdr:colOff>
      <xdr:row>18</xdr:row>
      <xdr:rowOff>0</xdr:rowOff>
    </xdr:to>
    <xdr:graphicFrame>
      <xdr:nvGraphicFramePr>
        <xdr:cNvPr id="1" name="Chart 2"/>
        <xdr:cNvGraphicFramePr/>
      </xdr:nvGraphicFramePr>
      <xdr:xfrm>
        <a:off x="76200" y="76200"/>
        <a:ext cx="4391025"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19</xdr:row>
      <xdr:rowOff>38100</xdr:rowOff>
    </xdr:from>
    <xdr:to>
      <xdr:col>3</xdr:col>
      <xdr:colOff>2190750</xdr:colOff>
      <xdr:row>32</xdr:row>
      <xdr:rowOff>57150</xdr:rowOff>
    </xdr:to>
    <xdr:graphicFrame>
      <xdr:nvGraphicFramePr>
        <xdr:cNvPr id="2" name="Chart 4"/>
        <xdr:cNvGraphicFramePr/>
      </xdr:nvGraphicFramePr>
      <xdr:xfrm>
        <a:off x="76200" y="3314700"/>
        <a:ext cx="4381500" cy="22479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34</xdr:row>
      <xdr:rowOff>0</xdr:rowOff>
    </xdr:from>
    <xdr:to>
      <xdr:col>3</xdr:col>
      <xdr:colOff>2200275</xdr:colOff>
      <xdr:row>46</xdr:row>
      <xdr:rowOff>152400</xdr:rowOff>
    </xdr:to>
    <xdr:graphicFrame>
      <xdr:nvGraphicFramePr>
        <xdr:cNvPr id="3" name="Chart 5"/>
        <xdr:cNvGraphicFramePr/>
      </xdr:nvGraphicFramePr>
      <xdr:xfrm>
        <a:off x="85725" y="5848350"/>
        <a:ext cx="4381500" cy="2266950"/>
      </xdr:xfrm>
      <a:graphic>
        <a:graphicData uri="http://schemas.openxmlformats.org/drawingml/2006/chart">
          <c:chart xmlns:c="http://schemas.openxmlformats.org/drawingml/2006/chart" r:id="rId3"/>
        </a:graphicData>
      </a:graphic>
    </xdr:graphicFrame>
    <xdr:clientData/>
  </xdr:twoCellAnchor>
  <xdr:twoCellAnchor>
    <xdr:from>
      <xdr:col>10</xdr:col>
      <xdr:colOff>0</xdr:colOff>
      <xdr:row>0</xdr:row>
      <xdr:rowOff>76200</xdr:rowOff>
    </xdr:from>
    <xdr:to>
      <xdr:col>11</xdr:col>
      <xdr:colOff>561975</xdr:colOff>
      <xdr:row>3</xdr:row>
      <xdr:rowOff>9525</xdr:rowOff>
    </xdr:to>
    <xdr:sp macro="[0]!トップに戻る">
      <xdr:nvSpPr>
        <xdr:cNvPr id="4" name="AutoShape 6"/>
        <xdr:cNvSpPr>
          <a:spLocks/>
        </xdr:cNvSpPr>
      </xdr:nvSpPr>
      <xdr:spPr>
        <a:xfrm flipH="1">
          <a:off x="9839325" y="76200"/>
          <a:ext cx="1247775" cy="466725"/>
        </a:xfrm>
        <a:prstGeom prst="homePlate">
          <a:avLst>
            <a:gd name="adj" fmla="val 39583"/>
          </a:avLst>
        </a:prstGeom>
        <a:solidFill>
          <a:srgbClr val="FFDCC5"/>
        </a:solidFill>
        <a:ln w="28575" cmpd="sng">
          <a:solidFill>
            <a:srgbClr val="FF6600"/>
          </a:solidFill>
          <a:headEnd type="none"/>
          <a:tailEnd type="none"/>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トップメニューに戻る。</a:t>
          </a:r>
        </a:p>
      </xdr:txBody>
    </xdr:sp>
    <xdr:clientData/>
  </xdr:twoCellAnchor>
  <xdr:twoCellAnchor>
    <xdr:from>
      <xdr:col>10</xdr:col>
      <xdr:colOff>9525</xdr:colOff>
      <xdr:row>44</xdr:row>
      <xdr:rowOff>66675</xdr:rowOff>
    </xdr:from>
    <xdr:to>
      <xdr:col>11</xdr:col>
      <xdr:colOff>571500</xdr:colOff>
      <xdr:row>47</xdr:row>
      <xdr:rowOff>19050</xdr:rowOff>
    </xdr:to>
    <xdr:sp macro="[0]!トップに戻る">
      <xdr:nvSpPr>
        <xdr:cNvPr id="5" name="AutoShape 8"/>
        <xdr:cNvSpPr>
          <a:spLocks/>
        </xdr:cNvSpPr>
      </xdr:nvSpPr>
      <xdr:spPr>
        <a:xfrm flipH="1">
          <a:off x="9848850" y="7686675"/>
          <a:ext cx="1247775" cy="466725"/>
        </a:xfrm>
        <a:prstGeom prst="homePlate">
          <a:avLst>
            <a:gd name="adj" fmla="val 39583"/>
          </a:avLst>
        </a:prstGeom>
        <a:solidFill>
          <a:srgbClr val="FFDCC5"/>
        </a:solidFill>
        <a:ln w="28575" cmpd="sng">
          <a:solidFill>
            <a:srgbClr val="FF6600"/>
          </a:solidFill>
          <a:headEnd type="none"/>
          <a:tailEnd type="none"/>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トップメニューに戻る。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O23"/>
  <sheetViews>
    <sheetView tabSelected="1" zoomScalePageLayoutView="0" workbookViewId="0" topLeftCell="A1">
      <selection activeCell="L12" sqref="L12"/>
    </sheetView>
  </sheetViews>
  <sheetFormatPr defaultColWidth="9.00390625" defaultRowHeight="13.5"/>
  <cols>
    <col min="1" max="3" width="9.00390625" style="3" customWidth="1"/>
    <col min="4" max="4" width="2.75390625" style="3" customWidth="1"/>
    <col min="5" max="5" width="6.25390625" style="3" customWidth="1"/>
    <col min="6" max="6" width="5.375" style="3" customWidth="1"/>
    <col min="7" max="7" width="6.25390625" style="3" customWidth="1"/>
    <col min="8" max="8" width="5.375" style="3" customWidth="1"/>
    <col min="9" max="9" width="6.25390625" style="3" customWidth="1"/>
    <col min="10" max="10" width="5.375" style="3" customWidth="1"/>
    <col min="11" max="11" width="5.25390625" style="3" customWidth="1"/>
    <col min="12" max="13" width="9.00390625" style="3" customWidth="1"/>
    <col min="14" max="14" width="14.00390625" style="3" customWidth="1"/>
    <col min="15" max="16384" width="9.00390625" style="3" customWidth="1"/>
  </cols>
  <sheetData>
    <row r="1" spans="1:14" ht="30.75" customHeight="1">
      <c r="A1" s="100" t="s">
        <v>44</v>
      </c>
      <c r="B1" s="100"/>
      <c r="C1" s="100"/>
      <c r="D1" s="100"/>
      <c r="E1" s="100"/>
      <c r="F1" s="100"/>
      <c r="G1" s="100"/>
      <c r="H1" s="100"/>
      <c r="I1" s="100"/>
      <c r="J1" s="100"/>
      <c r="K1" s="100"/>
      <c r="L1" s="100"/>
      <c r="M1" s="100"/>
      <c r="N1" s="100"/>
    </row>
    <row r="2" spans="2:14" s="4" customFormat="1" ht="14.25">
      <c r="B2" s="101" t="s">
        <v>142</v>
      </c>
      <c r="C2" s="101"/>
      <c r="D2" s="101"/>
      <c r="E2" s="101"/>
      <c r="F2" s="101"/>
      <c r="G2" s="101"/>
      <c r="H2" s="101"/>
      <c r="I2" s="101"/>
      <c r="J2" s="101"/>
      <c r="K2" s="101"/>
      <c r="L2" s="101"/>
      <c r="M2" s="101"/>
      <c r="N2" s="101"/>
    </row>
    <row r="3" spans="1:15" s="4" customFormat="1" ht="64.5" customHeight="1">
      <c r="A3" s="103" t="s">
        <v>141</v>
      </c>
      <c r="B3" s="103"/>
      <c r="C3" s="103"/>
      <c r="D3" s="103"/>
      <c r="E3" s="103"/>
      <c r="F3" s="103"/>
      <c r="G3" s="103"/>
      <c r="H3" s="103"/>
      <c r="I3" s="103"/>
      <c r="J3" s="103"/>
      <c r="K3" s="103"/>
      <c r="L3" s="103"/>
      <c r="M3" s="103"/>
      <c r="N3" s="103"/>
      <c r="O3" s="103"/>
    </row>
    <row r="4" spans="10:15" s="4" customFormat="1" ht="14.25">
      <c r="J4" s="101"/>
      <c r="K4" s="101"/>
      <c r="L4" s="101"/>
      <c r="M4" s="101"/>
      <c r="N4" s="101"/>
      <c r="O4" s="101"/>
    </row>
    <row r="5" spans="3:14" s="4" customFormat="1" ht="44.25" customHeight="1">
      <c r="C5" s="103" t="s">
        <v>147</v>
      </c>
      <c r="D5" s="103"/>
      <c r="E5" s="103"/>
      <c r="F5" s="103"/>
      <c r="G5" s="103"/>
      <c r="H5" s="103"/>
      <c r="I5" s="103"/>
      <c r="J5" s="103"/>
      <c r="K5" s="103"/>
      <c r="L5" s="103"/>
      <c r="M5" s="103"/>
      <c r="N5" s="103"/>
    </row>
    <row r="6" spans="10:14" s="4" customFormat="1" ht="14.25">
      <c r="J6" s="5"/>
      <c r="K6" s="5"/>
      <c r="L6" s="5"/>
      <c r="M6" s="5"/>
      <c r="N6" s="5"/>
    </row>
    <row r="7" s="4" customFormat="1" ht="14.25"/>
    <row r="8" spans="2:14" s="4" customFormat="1" ht="20.25" customHeight="1">
      <c r="B8" s="94" t="s">
        <v>34</v>
      </c>
      <c r="C8" s="94"/>
      <c r="D8" s="6"/>
      <c r="E8" s="9"/>
      <c r="F8" s="4" t="s">
        <v>35</v>
      </c>
      <c r="G8" s="10"/>
      <c r="H8" s="4" t="s">
        <v>36</v>
      </c>
      <c r="I8" s="10"/>
      <c r="J8" s="4" t="s">
        <v>37</v>
      </c>
      <c r="M8" s="102"/>
      <c r="N8" s="102"/>
    </row>
    <row r="9" spans="2:9" s="4" customFormat="1" ht="20.25" customHeight="1">
      <c r="B9" s="6"/>
      <c r="C9" s="6"/>
      <c r="D9" s="6"/>
      <c r="E9" s="7"/>
      <c r="F9" s="7"/>
      <c r="G9" s="7"/>
      <c r="H9" s="7"/>
      <c r="I9" s="7"/>
    </row>
    <row r="10" spans="2:14" s="4" customFormat="1" ht="20.25" customHeight="1">
      <c r="B10" s="94" t="s">
        <v>38</v>
      </c>
      <c r="C10" s="94"/>
      <c r="D10" s="2"/>
      <c r="E10" s="95"/>
      <c r="F10" s="95"/>
      <c r="G10" s="4" t="s">
        <v>35</v>
      </c>
      <c r="H10" s="95"/>
      <c r="I10" s="95"/>
      <c r="J10" s="4" t="s">
        <v>42</v>
      </c>
      <c r="K10" s="4" t="s">
        <v>43</v>
      </c>
      <c r="L10" s="95"/>
      <c r="M10" s="95"/>
      <c r="N10" s="95"/>
    </row>
    <row r="11" spans="2:8" s="4" customFormat="1" ht="20.25" customHeight="1">
      <c r="B11" s="6"/>
      <c r="C11" s="6"/>
      <c r="D11" s="2"/>
      <c r="E11" s="8"/>
      <c r="F11" s="8"/>
      <c r="G11" s="8"/>
      <c r="H11" s="8"/>
    </row>
    <row r="12" spans="2:8" s="4" customFormat="1" ht="20.25" customHeight="1">
      <c r="B12" s="94" t="s">
        <v>39</v>
      </c>
      <c r="C12" s="94"/>
      <c r="E12" s="95"/>
      <c r="F12" s="95"/>
      <c r="G12" s="95"/>
      <c r="H12" s="95"/>
    </row>
    <row r="13" s="4" customFormat="1" ht="20.25" customHeight="1"/>
    <row r="14" spans="2:14" s="4" customFormat="1" ht="20.25" customHeight="1">
      <c r="B14" s="94" t="s">
        <v>33</v>
      </c>
      <c r="C14" s="94"/>
      <c r="E14" s="99" t="s">
        <v>47</v>
      </c>
      <c r="F14" s="99"/>
      <c r="G14" s="99"/>
      <c r="H14" s="99"/>
      <c r="I14" s="99"/>
      <c r="J14" s="99"/>
      <c r="K14" s="99"/>
      <c r="L14" s="99"/>
      <c r="M14" s="99"/>
      <c r="N14" s="99"/>
    </row>
    <row r="15" spans="4:7" s="4" customFormat="1" ht="20.25" customHeight="1">
      <c r="D15" s="2"/>
      <c r="E15" s="6"/>
      <c r="F15" s="6"/>
      <c r="G15" s="6"/>
    </row>
    <row r="16" spans="2:14" s="4" customFormat="1" ht="20.25" customHeight="1">
      <c r="B16" s="98"/>
      <c r="C16" s="98"/>
      <c r="E16" s="97" t="s">
        <v>48</v>
      </c>
      <c r="F16" s="97"/>
      <c r="G16" s="97"/>
      <c r="H16" s="97"/>
      <c r="I16" s="97"/>
      <c r="J16" s="97"/>
      <c r="K16" s="97"/>
      <c r="L16" s="97"/>
      <c r="M16" s="97"/>
      <c r="N16" s="97"/>
    </row>
    <row r="17" spans="5:7" s="4" customFormat="1" ht="20.25" customHeight="1">
      <c r="E17" s="6"/>
      <c r="F17" s="6"/>
      <c r="G17" s="6"/>
    </row>
    <row r="18" spans="5:14" s="4" customFormat="1" ht="20.25" customHeight="1">
      <c r="E18" s="97" t="s">
        <v>49</v>
      </c>
      <c r="F18" s="97"/>
      <c r="G18" s="97"/>
      <c r="H18" s="97"/>
      <c r="I18" s="97"/>
      <c r="J18" s="97"/>
      <c r="K18" s="97"/>
      <c r="L18" s="97"/>
      <c r="M18" s="97"/>
      <c r="N18" s="97"/>
    </row>
    <row r="19" s="4" customFormat="1" ht="20.25" customHeight="1"/>
    <row r="20" spans="2:8" s="4" customFormat="1" ht="20.25" customHeight="1">
      <c r="B20" s="94" t="s">
        <v>41</v>
      </c>
      <c r="C20" s="94"/>
      <c r="E20" s="96" t="s">
        <v>40</v>
      </c>
      <c r="F20" s="96"/>
      <c r="G20" s="96"/>
      <c r="H20" s="96"/>
    </row>
    <row r="21" ht="20.25" customHeight="1"/>
    <row r="22" spans="2:15" ht="20.25" customHeight="1">
      <c r="B22" s="93" t="s">
        <v>45</v>
      </c>
      <c r="C22" s="93"/>
      <c r="D22" s="93"/>
      <c r="E22" s="93"/>
      <c r="F22" s="93"/>
      <c r="G22" s="93"/>
      <c r="H22" s="93"/>
      <c r="I22" s="93"/>
      <c r="J22" s="93"/>
      <c r="K22" s="93"/>
      <c r="L22" s="93"/>
      <c r="M22" s="93"/>
      <c r="N22" s="93"/>
      <c r="O22" s="93"/>
    </row>
    <row r="23" spans="2:15" ht="36" customHeight="1">
      <c r="B23" s="92" t="s">
        <v>46</v>
      </c>
      <c r="C23" s="92"/>
      <c r="D23" s="92"/>
      <c r="E23" s="92"/>
      <c r="F23" s="92"/>
      <c r="G23" s="92"/>
      <c r="H23" s="92"/>
      <c r="I23" s="92"/>
      <c r="J23" s="92"/>
      <c r="K23" s="92"/>
      <c r="L23" s="92"/>
      <c r="M23" s="92"/>
      <c r="N23" s="92"/>
      <c r="O23" s="92"/>
    </row>
  </sheetData>
  <sheetProtection/>
  <mergeCells count="22">
    <mergeCell ref="C5:N5"/>
    <mergeCell ref="B8:C8"/>
    <mergeCell ref="B16:C16"/>
    <mergeCell ref="B14:C14"/>
    <mergeCell ref="E14:N14"/>
    <mergeCell ref="E16:N16"/>
    <mergeCell ref="A1:N1"/>
    <mergeCell ref="B2:N2"/>
    <mergeCell ref="B10:C10"/>
    <mergeCell ref="M8:N8"/>
    <mergeCell ref="A3:O3"/>
    <mergeCell ref="J4:O4"/>
    <mergeCell ref="B23:O23"/>
    <mergeCell ref="B22:O22"/>
    <mergeCell ref="B12:C12"/>
    <mergeCell ref="L10:N10"/>
    <mergeCell ref="H10:I10"/>
    <mergeCell ref="E10:F10"/>
    <mergeCell ref="E20:H20"/>
    <mergeCell ref="B20:C20"/>
    <mergeCell ref="E18:N18"/>
    <mergeCell ref="E12:H12"/>
  </mergeCells>
  <hyperlinks>
    <hyperlink ref="E16:N16" location="'◇チェックリスト Ｂ'!A1" display="◇チェックリスト　Ｂ　行動面（「不注意」「多動性－衝動性」）"/>
    <hyperlink ref="E18:N18" location="◇チェックリストＣ!A1" display="◇チェックリスト Ｃ　 行動面（対人関係やこだわり等）"/>
    <hyperlink ref="E14:N14" location="'◇チェックリスト Ａ　'!A1" display="◇チェックリスト Ａ　学習面（「聞く」「話す」「読む」「書く」「計算する」「推論する」）"/>
    <hyperlink ref="E20:H20" location="結果一覧!A1" display="一覧表とグラフ"/>
  </hyperlinks>
  <printOptions/>
  <pageMargins left="0.21" right="0.18" top="0.984" bottom="0.68" header="0.512" footer="0.512"/>
  <pageSetup horizontalDpi="600" verticalDpi="600" orientation="portrait" paperSize="9" scale="92"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sheetPr codeName="Sheet1"/>
  <dimension ref="A1:V60"/>
  <sheetViews>
    <sheetView zoomScaleSheetLayoutView="100" zoomScalePageLayoutView="0" workbookViewId="0" topLeftCell="A1">
      <selection activeCell="A1" sqref="A1:L1"/>
    </sheetView>
  </sheetViews>
  <sheetFormatPr defaultColWidth="9.00390625" defaultRowHeight="13.5"/>
  <cols>
    <col min="1" max="1" width="2.875" style="12" customWidth="1"/>
    <col min="2" max="2" width="3.375" style="12" customWidth="1"/>
    <col min="3" max="3" width="56.25390625" style="12" customWidth="1"/>
    <col min="4" max="4" width="9.00390625" style="12" customWidth="1"/>
    <col min="5" max="5" width="5.25390625" style="12" customWidth="1"/>
    <col min="6" max="6" width="4.625" style="12" customWidth="1"/>
    <col min="7" max="7" width="5.25390625" style="12" customWidth="1"/>
    <col min="8" max="8" width="4.625" style="12" customWidth="1"/>
    <col min="9" max="9" width="5.25390625" style="12" customWidth="1"/>
    <col min="10" max="10" width="4.625" style="12" customWidth="1"/>
    <col min="11" max="12" width="4.125" style="12" customWidth="1"/>
    <col min="13" max="13" width="15.625" style="36" customWidth="1"/>
    <col min="14" max="15" width="4.50390625" style="82" hidden="1" customWidth="1"/>
    <col min="16" max="16" width="8.625" style="82" hidden="1" customWidth="1"/>
    <col min="17" max="22" width="4.625" style="82" hidden="1" customWidth="1"/>
    <col min="23" max="16384" width="9.00390625" style="13" customWidth="1"/>
  </cols>
  <sheetData>
    <row r="1" spans="1:13" ht="23.25" customHeight="1">
      <c r="A1" s="185" t="str">
        <f>IF('表紙'!E10&amp;'表紙'!G10&amp;'表紙'!H10&amp;'表紙'!J10&amp;'表紙'!K10&amp;'表紙'!L10&lt;&gt;0,'表紙'!E10&amp;'表紙'!G10&amp;'表紙'!H10&amp;'表紙'!J10&amp;'表紙'!K10&amp;'表紙'!L10,"")</f>
        <v>年組氏名</v>
      </c>
      <c r="B1" s="185"/>
      <c r="C1" s="185"/>
      <c r="D1" s="185"/>
      <c r="E1" s="185"/>
      <c r="F1" s="185"/>
      <c r="G1" s="185"/>
      <c r="H1" s="185"/>
      <c r="I1" s="185"/>
      <c r="J1" s="185"/>
      <c r="K1" s="185"/>
      <c r="L1" s="185"/>
      <c r="M1" s="11"/>
    </row>
    <row r="2" spans="1:22" ht="22.5" customHeight="1" thickBot="1">
      <c r="A2" s="112" t="s">
        <v>30</v>
      </c>
      <c r="B2" s="112"/>
      <c r="C2" s="112"/>
      <c r="D2" s="112"/>
      <c r="E2" s="112"/>
      <c r="F2" s="112"/>
      <c r="G2" s="112"/>
      <c r="H2" s="112"/>
      <c r="I2" s="112"/>
      <c r="J2" s="112"/>
      <c r="K2" s="112"/>
      <c r="L2" s="112"/>
      <c r="M2" s="14"/>
      <c r="N2" s="83"/>
      <c r="O2" s="83"/>
      <c r="P2" s="83"/>
      <c r="Q2" s="83"/>
      <c r="R2" s="83"/>
      <c r="S2" s="83"/>
      <c r="T2" s="83"/>
      <c r="U2" s="83"/>
      <c r="V2" s="83"/>
    </row>
    <row r="3" spans="1:22" ht="13.5">
      <c r="A3" s="104"/>
      <c r="B3" s="105"/>
      <c r="C3" s="183" t="s">
        <v>51</v>
      </c>
      <c r="D3" s="16" t="s">
        <v>1</v>
      </c>
      <c r="E3" s="175" t="s">
        <v>52</v>
      </c>
      <c r="F3" s="175"/>
      <c r="G3" s="175" t="s">
        <v>2</v>
      </c>
      <c r="H3" s="175"/>
      <c r="I3" s="175" t="s">
        <v>3</v>
      </c>
      <c r="J3" s="175"/>
      <c r="K3" s="123" t="s">
        <v>17</v>
      </c>
      <c r="L3" s="124"/>
      <c r="M3" s="113" t="s">
        <v>53</v>
      </c>
      <c r="N3" s="83"/>
      <c r="O3" s="83"/>
      <c r="P3" s="84" t="s">
        <v>1</v>
      </c>
      <c r="Q3" s="184" t="s">
        <v>148</v>
      </c>
      <c r="R3" s="184"/>
      <c r="S3" s="184" t="s">
        <v>2</v>
      </c>
      <c r="T3" s="184"/>
      <c r="U3" s="184" t="s">
        <v>3</v>
      </c>
      <c r="V3" s="184"/>
    </row>
    <row r="4" spans="1:22" ht="14.25" thickBot="1">
      <c r="A4" s="106"/>
      <c r="B4" s="107"/>
      <c r="C4" s="176"/>
      <c r="D4" s="17" t="s">
        <v>4</v>
      </c>
      <c r="E4" s="176" t="s">
        <v>5</v>
      </c>
      <c r="F4" s="176"/>
      <c r="G4" s="176" t="s">
        <v>6</v>
      </c>
      <c r="H4" s="176"/>
      <c r="I4" s="176" t="s">
        <v>7</v>
      </c>
      <c r="J4" s="176"/>
      <c r="K4" s="125"/>
      <c r="L4" s="126"/>
      <c r="M4" s="113"/>
      <c r="N4" s="83" t="s">
        <v>19</v>
      </c>
      <c r="O4" s="83" t="s">
        <v>20</v>
      </c>
      <c r="P4" s="85" t="s">
        <v>4</v>
      </c>
      <c r="Q4" s="177" t="s">
        <v>5</v>
      </c>
      <c r="R4" s="177"/>
      <c r="S4" s="177" t="s">
        <v>6</v>
      </c>
      <c r="T4" s="177"/>
      <c r="U4" s="177" t="s">
        <v>7</v>
      </c>
      <c r="V4" s="177"/>
    </row>
    <row r="5" spans="1:22" ht="22.5" customHeight="1">
      <c r="A5" s="178" t="s">
        <v>54</v>
      </c>
      <c r="B5" s="18">
        <v>1</v>
      </c>
      <c r="C5" s="19" t="s">
        <v>55</v>
      </c>
      <c r="D5" s="20" t="b">
        <v>0</v>
      </c>
      <c r="E5" s="136" t="b">
        <v>0</v>
      </c>
      <c r="F5" s="137"/>
      <c r="G5" s="136" t="b">
        <v>0</v>
      </c>
      <c r="H5" s="137"/>
      <c r="I5" s="136" t="b">
        <v>0</v>
      </c>
      <c r="J5" s="137"/>
      <c r="K5" s="120">
        <f>SUM(P5:V9)</f>
        <v>0</v>
      </c>
      <c r="L5" s="127" t="s">
        <v>18</v>
      </c>
      <c r="M5" s="1" t="str">
        <f>IF(OR(N5=4,O5&gt;=2),"入力確認を！","")</f>
        <v>入力確認を！</v>
      </c>
      <c r="N5" s="83">
        <f>COUNTIF(D5:J5,FALSE)</f>
        <v>4</v>
      </c>
      <c r="O5" s="83">
        <f>COUNTIF(D5:J5,TRUE)</f>
        <v>0</v>
      </c>
      <c r="P5" s="86">
        <f>IF(D5=TRUE,0,0)</f>
        <v>0</v>
      </c>
      <c r="Q5" s="177">
        <f>IF(E5&lt;&gt;TRUE,0,1)</f>
        <v>0</v>
      </c>
      <c r="R5" s="177"/>
      <c r="S5" s="177">
        <f>IF(G5&lt;&gt;TRUE,0,2)</f>
        <v>0</v>
      </c>
      <c r="T5" s="177"/>
      <c r="U5" s="177">
        <f>IF(I5&lt;&gt;TRUE,0,3)</f>
        <v>0</v>
      </c>
      <c r="V5" s="177"/>
    </row>
    <row r="6" spans="1:22" ht="22.5" customHeight="1">
      <c r="A6" s="179"/>
      <c r="B6" s="21">
        <v>2</v>
      </c>
      <c r="C6" s="22" t="s">
        <v>56</v>
      </c>
      <c r="D6" s="23" t="b">
        <v>0</v>
      </c>
      <c r="E6" s="147" t="b">
        <v>0</v>
      </c>
      <c r="F6" s="147"/>
      <c r="G6" s="147" t="b">
        <v>0</v>
      </c>
      <c r="H6" s="147"/>
      <c r="I6" s="147" t="b">
        <v>0</v>
      </c>
      <c r="J6" s="147"/>
      <c r="K6" s="121"/>
      <c r="L6" s="128"/>
      <c r="M6" s="1" t="str">
        <f aca="true" t="shared" si="0" ref="M6:M34">IF(OR(N6=4,O6&gt;=2),"入力確認を！","")</f>
        <v>入力確認を！</v>
      </c>
      <c r="N6" s="83">
        <f aca="true" t="shared" si="1" ref="N6:N34">COUNTIF(D6:J6,FALSE)</f>
        <v>4</v>
      </c>
      <c r="O6" s="83">
        <f aca="true" t="shared" si="2" ref="O6:O34">COUNTIF(D6:J6,TRUE)</f>
        <v>0</v>
      </c>
      <c r="P6" s="86">
        <f aca="true" t="shared" si="3" ref="P6:P34">IF(D6=TRUE,0,0)</f>
        <v>0</v>
      </c>
      <c r="Q6" s="177">
        <f aca="true" t="shared" si="4" ref="Q6:Q34">IF(E6&lt;&gt;TRUE,0,1)</f>
        <v>0</v>
      </c>
      <c r="R6" s="177"/>
      <c r="S6" s="177">
        <f aca="true" t="shared" si="5" ref="S6:S34">IF(G6&lt;&gt;TRUE,0,2)</f>
        <v>0</v>
      </c>
      <c r="T6" s="177"/>
      <c r="U6" s="177">
        <f aca="true" t="shared" si="6" ref="U6:U34">IF(I6&lt;&gt;TRUE,0,3)</f>
        <v>0</v>
      </c>
      <c r="V6" s="177"/>
    </row>
    <row r="7" spans="1:22" ht="22.5" customHeight="1">
      <c r="A7" s="179"/>
      <c r="B7" s="21">
        <v>3</v>
      </c>
      <c r="C7" s="22" t="s">
        <v>57</v>
      </c>
      <c r="D7" s="23" t="b">
        <v>0</v>
      </c>
      <c r="E7" s="147" t="b">
        <v>0</v>
      </c>
      <c r="F7" s="147"/>
      <c r="G7" s="147" t="b">
        <v>0</v>
      </c>
      <c r="H7" s="147"/>
      <c r="I7" s="147" t="b">
        <v>0</v>
      </c>
      <c r="J7" s="147"/>
      <c r="K7" s="121"/>
      <c r="L7" s="128"/>
      <c r="M7" s="1" t="str">
        <f t="shared" si="0"/>
        <v>入力確認を！</v>
      </c>
      <c r="N7" s="83">
        <f t="shared" si="1"/>
        <v>4</v>
      </c>
      <c r="O7" s="83">
        <f t="shared" si="2"/>
        <v>0</v>
      </c>
      <c r="P7" s="86">
        <f t="shared" si="3"/>
        <v>0</v>
      </c>
      <c r="Q7" s="177">
        <f t="shared" si="4"/>
        <v>0</v>
      </c>
      <c r="R7" s="177"/>
      <c r="S7" s="177">
        <f t="shared" si="5"/>
        <v>0</v>
      </c>
      <c r="T7" s="177"/>
      <c r="U7" s="177">
        <f t="shared" si="6"/>
        <v>0</v>
      </c>
      <c r="V7" s="177"/>
    </row>
    <row r="8" spans="1:22" ht="22.5" customHeight="1">
      <c r="A8" s="179"/>
      <c r="B8" s="21">
        <v>4</v>
      </c>
      <c r="C8" s="22" t="s">
        <v>58</v>
      </c>
      <c r="D8" s="24" t="b">
        <v>0</v>
      </c>
      <c r="E8" s="144" t="b">
        <v>0</v>
      </c>
      <c r="F8" s="144"/>
      <c r="G8" s="144" t="b">
        <v>0</v>
      </c>
      <c r="H8" s="144"/>
      <c r="I8" s="144" t="b">
        <v>0</v>
      </c>
      <c r="J8" s="144"/>
      <c r="K8" s="121"/>
      <c r="L8" s="128"/>
      <c r="M8" s="1" t="str">
        <f t="shared" si="0"/>
        <v>入力確認を！</v>
      </c>
      <c r="N8" s="83">
        <f t="shared" si="1"/>
        <v>4</v>
      </c>
      <c r="O8" s="83">
        <f t="shared" si="2"/>
        <v>0</v>
      </c>
      <c r="P8" s="86">
        <f t="shared" si="3"/>
        <v>0</v>
      </c>
      <c r="Q8" s="177">
        <f t="shared" si="4"/>
        <v>0</v>
      </c>
      <c r="R8" s="177"/>
      <c r="S8" s="177">
        <f t="shared" si="5"/>
        <v>0</v>
      </c>
      <c r="T8" s="177"/>
      <c r="U8" s="177">
        <f t="shared" si="6"/>
        <v>0</v>
      </c>
      <c r="V8" s="177"/>
    </row>
    <row r="9" spans="1:22" ht="45" customHeight="1" thickBot="1">
      <c r="A9" s="180"/>
      <c r="B9" s="25">
        <v>5</v>
      </c>
      <c r="C9" s="26" t="s">
        <v>59</v>
      </c>
      <c r="D9" s="27" t="b">
        <v>0</v>
      </c>
      <c r="E9" s="145" t="b">
        <v>0</v>
      </c>
      <c r="F9" s="145"/>
      <c r="G9" s="145" t="b">
        <v>0</v>
      </c>
      <c r="H9" s="145"/>
      <c r="I9" s="145" t="b">
        <v>0</v>
      </c>
      <c r="J9" s="145"/>
      <c r="K9" s="122"/>
      <c r="L9" s="129"/>
      <c r="M9" s="1" t="str">
        <f t="shared" si="0"/>
        <v>入力確認を！</v>
      </c>
      <c r="N9" s="83">
        <f t="shared" si="1"/>
        <v>4</v>
      </c>
      <c r="O9" s="83">
        <f t="shared" si="2"/>
        <v>0</v>
      </c>
      <c r="P9" s="86">
        <f t="shared" si="3"/>
        <v>0</v>
      </c>
      <c r="Q9" s="177">
        <f t="shared" si="4"/>
        <v>0</v>
      </c>
      <c r="R9" s="177"/>
      <c r="S9" s="177">
        <f t="shared" si="5"/>
        <v>0</v>
      </c>
      <c r="T9" s="177"/>
      <c r="U9" s="177">
        <f t="shared" si="6"/>
        <v>0</v>
      </c>
      <c r="V9" s="177"/>
    </row>
    <row r="10" spans="1:22" ht="45" customHeight="1">
      <c r="A10" s="138" t="s">
        <v>12</v>
      </c>
      <c r="B10" s="18">
        <v>6</v>
      </c>
      <c r="C10" s="19" t="s">
        <v>60</v>
      </c>
      <c r="D10" s="28" t="b">
        <v>0</v>
      </c>
      <c r="E10" s="146" t="b">
        <v>0</v>
      </c>
      <c r="F10" s="146"/>
      <c r="G10" s="146" t="b">
        <v>0</v>
      </c>
      <c r="H10" s="146"/>
      <c r="I10" s="146" t="b">
        <v>0</v>
      </c>
      <c r="J10" s="146"/>
      <c r="K10" s="130">
        <f>SUM(P10:V14)</f>
        <v>0</v>
      </c>
      <c r="L10" s="133" t="s">
        <v>18</v>
      </c>
      <c r="M10" s="1" t="str">
        <f t="shared" si="0"/>
        <v>入力確認を！</v>
      </c>
      <c r="N10" s="83">
        <f t="shared" si="1"/>
        <v>4</v>
      </c>
      <c r="O10" s="83">
        <f t="shared" si="2"/>
        <v>0</v>
      </c>
      <c r="P10" s="86">
        <f t="shared" si="3"/>
        <v>0</v>
      </c>
      <c r="Q10" s="177">
        <f t="shared" si="4"/>
        <v>0</v>
      </c>
      <c r="R10" s="177"/>
      <c r="S10" s="177">
        <f t="shared" si="5"/>
        <v>0</v>
      </c>
      <c r="T10" s="177"/>
      <c r="U10" s="177">
        <f t="shared" si="6"/>
        <v>0</v>
      </c>
      <c r="V10" s="177"/>
    </row>
    <row r="11" spans="1:22" ht="21.75" customHeight="1">
      <c r="A11" s="139"/>
      <c r="B11" s="21">
        <v>7</v>
      </c>
      <c r="C11" s="22" t="s">
        <v>61</v>
      </c>
      <c r="D11" s="24" t="b">
        <v>0</v>
      </c>
      <c r="E11" s="144" t="b">
        <v>0</v>
      </c>
      <c r="F11" s="144"/>
      <c r="G11" s="144" t="b">
        <v>0</v>
      </c>
      <c r="H11" s="144"/>
      <c r="I11" s="144" t="b">
        <v>0</v>
      </c>
      <c r="J11" s="144"/>
      <c r="K11" s="131"/>
      <c r="L11" s="134"/>
      <c r="M11" s="1" t="str">
        <f t="shared" si="0"/>
        <v>入力確認を！</v>
      </c>
      <c r="N11" s="83">
        <f t="shared" si="1"/>
        <v>4</v>
      </c>
      <c r="O11" s="83">
        <f t="shared" si="2"/>
        <v>0</v>
      </c>
      <c r="P11" s="86">
        <f t="shared" si="3"/>
        <v>0</v>
      </c>
      <c r="Q11" s="177">
        <f t="shared" si="4"/>
        <v>0</v>
      </c>
      <c r="R11" s="177"/>
      <c r="S11" s="177">
        <f t="shared" si="5"/>
        <v>0</v>
      </c>
      <c r="T11" s="177"/>
      <c r="U11" s="177">
        <f t="shared" si="6"/>
        <v>0</v>
      </c>
      <c r="V11" s="177"/>
    </row>
    <row r="12" spans="1:22" ht="21.75" customHeight="1">
      <c r="A12" s="139"/>
      <c r="B12" s="21">
        <v>8</v>
      </c>
      <c r="C12" s="22" t="s">
        <v>62</v>
      </c>
      <c r="D12" s="24" t="b">
        <v>0</v>
      </c>
      <c r="E12" s="144" t="b">
        <v>0</v>
      </c>
      <c r="F12" s="144"/>
      <c r="G12" s="144" t="b">
        <v>0</v>
      </c>
      <c r="H12" s="144"/>
      <c r="I12" s="144" t="b">
        <v>0</v>
      </c>
      <c r="J12" s="144"/>
      <c r="K12" s="131"/>
      <c r="L12" s="134"/>
      <c r="M12" s="1" t="str">
        <f t="shared" si="0"/>
        <v>入力確認を！</v>
      </c>
      <c r="N12" s="83">
        <f t="shared" si="1"/>
        <v>4</v>
      </c>
      <c r="O12" s="83">
        <f t="shared" si="2"/>
        <v>0</v>
      </c>
      <c r="P12" s="86">
        <f t="shared" si="3"/>
        <v>0</v>
      </c>
      <c r="Q12" s="177">
        <f t="shared" si="4"/>
        <v>0</v>
      </c>
      <c r="R12" s="177"/>
      <c r="S12" s="177">
        <f t="shared" si="5"/>
        <v>0</v>
      </c>
      <c r="T12" s="177"/>
      <c r="U12" s="177">
        <f t="shared" si="6"/>
        <v>0</v>
      </c>
      <c r="V12" s="177"/>
    </row>
    <row r="13" spans="1:22" ht="21.75" customHeight="1">
      <c r="A13" s="139"/>
      <c r="B13" s="21">
        <v>9</v>
      </c>
      <c r="C13" s="22" t="s">
        <v>63</v>
      </c>
      <c r="D13" s="24" t="b">
        <v>0</v>
      </c>
      <c r="E13" s="144" t="b">
        <v>0</v>
      </c>
      <c r="F13" s="144"/>
      <c r="G13" s="144" t="b">
        <v>0</v>
      </c>
      <c r="H13" s="144"/>
      <c r="I13" s="144" t="b">
        <v>0</v>
      </c>
      <c r="J13" s="144"/>
      <c r="K13" s="131"/>
      <c r="L13" s="134"/>
      <c r="M13" s="1" t="str">
        <f t="shared" si="0"/>
        <v>入力確認を！</v>
      </c>
      <c r="N13" s="83">
        <f t="shared" si="1"/>
        <v>4</v>
      </c>
      <c r="O13" s="83">
        <f t="shared" si="2"/>
        <v>0</v>
      </c>
      <c r="P13" s="86">
        <f t="shared" si="3"/>
        <v>0</v>
      </c>
      <c r="Q13" s="177">
        <f t="shared" si="4"/>
        <v>0</v>
      </c>
      <c r="R13" s="177"/>
      <c r="S13" s="177">
        <f t="shared" si="5"/>
        <v>0</v>
      </c>
      <c r="T13" s="177"/>
      <c r="U13" s="177">
        <f t="shared" si="6"/>
        <v>0</v>
      </c>
      <c r="V13" s="177"/>
    </row>
    <row r="14" spans="1:22" ht="21.75" customHeight="1" thickBot="1">
      <c r="A14" s="140"/>
      <c r="B14" s="25">
        <v>10</v>
      </c>
      <c r="C14" s="26" t="s">
        <v>64</v>
      </c>
      <c r="D14" s="27" t="b">
        <v>0</v>
      </c>
      <c r="E14" s="145" t="b">
        <v>0</v>
      </c>
      <c r="F14" s="145"/>
      <c r="G14" s="145" t="b">
        <v>0</v>
      </c>
      <c r="H14" s="145"/>
      <c r="I14" s="145" t="b">
        <v>0</v>
      </c>
      <c r="J14" s="145"/>
      <c r="K14" s="132"/>
      <c r="L14" s="135"/>
      <c r="M14" s="1" t="str">
        <f t="shared" si="0"/>
        <v>入力確認を！</v>
      </c>
      <c r="N14" s="83">
        <f t="shared" si="1"/>
        <v>4</v>
      </c>
      <c r="O14" s="83">
        <f t="shared" si="2"/>
        <v>0</v>
      </c>
      <c r="P14" s="86">
        <f t="shared" si="3"/>
        <v>0</v>
      </c>
      <c r="Q14" s="177">
        <f t="shared" si="4"/>
        <v>0</v>
      </c>
      <c r="R14" s="177"/>
      <c r="S14" s="177">
        <f t="shared" si="5"/>
        <v>0</v>
      </c>
      <c r="T14" s="177"/>
      <c r="U14" s="177">
        <f t="shared" si="6"/>
        <v>0</v>
      </c>
      <c r="V14" s="177"/>
    </row>
    <row r="15" spans="1:22" ht="21.75" customHeight="1">
      <c r="A15" s="141" t="s">
        <v>13</v>
      </c>
      <c r="B15" s="18">
        <v>11</v>
      </c>
      <c r="C15" s="19" t="s">
        <v>65</v>
      </c>
      <c r="D15" s="28" t="b">
        <v>0</v>
      </c>
      <c r="E15" s="146" t="b">
        <v>0</v>
      </c>
      <c r="F15" s="146"/>
      <c r="G15" s="146" t="b">
        <v>0</v>
      </c>
      <c r="H15" s="146"/>
      <c r="I15" s="146" t="b">
        <v>0</v>
      </c>
      <c r="J15" s="146"/>
      <c r="K15" s="114">
        <f>SUM(P15:V19)</f>
        <v>0</v>
      </c>
      <c r="L15" s="117" t="s">
        <v>18</v>
      </c>
      <c r="M15" s="1" t="str">
        <f t="shared" si="0"/>
        <v>入力確認を！</v>
      </c>
      <c r="N15" s="83">
        <f t="shared" si="1"/>
        <v>4</v>
      </c>
      <c r="O15" s="83">
        <f t="shared" si="2"/>
        <v>0</v>
      </c>
      <c r="P15" s="86">
        <f t="shared" si="3"/>
        <v>0</v>
      </c>
      <c r="Q15" s="177">
        <f t="shared" si="4"/>
        <v>0</v>
      </c>
      <c r="R15" s="177"/>
      <c r="S15" s="177">
        <f t="shared" si="5"/>
        <v>0</v>
      </c>
      <c r="T15" s="177"/>
      <c r="U15" s="177">
        <f t="shared" si="6"/>
        <v>0</v>
      </c>
      <c r="V15" s="177"/>
    </row>
    <row r="16" spans="1:22" ht="21.75" customHeight="1">
      <c r="A16" s="142"/>
      <c r="B16" s="21">
        <v>12</v>
      </c>
      <c r="C16" s="22" t="s">
        <v>66</v>
      </c>
      <c r="D16" s="24" t="b">
        <v>0</v>
      </c>
      <c r="E16" s="144" t="b">
        <v>0</v>
      </c>
      <c r="F16" s="144"/>
      <c r="G16" s="144" t="b">
        <v>0</v>
      </c>
      <c r="H16" s="144"/>
      <c r="I16" s="144" t="b">
        <v>0</v>
      </c>
      <c r="J16" s="144"/>
      <c r="K16" s="115"/>
      <c r="L16" s="118"/>
      <c r="M16" s="1" t="str">
        <f t="shared" si="0"/>
        <v>入力確認を！</v>
      </c>
      <c r="N16" s="83">
        <f t="shared" si="1"/>
        <v>4</v>
      </c>
      <c r="O16" s="83">
        <f t="shared" si="2"/>
        <v>0</v>
      </c>
      <c r="P16" s="86">
        <f t="shared" si="3"/>
        <v>0</v>
      </c>
      <c r="Q16" s="177">
        <f t="shared" si="4"/>
        <v>0</v>
      </c>
      <c r="R16" s="177"/>
      <c r="S16" s="177">
        <f t="shared" si="5"/>
        <v>0</v>
      </c>
      <c r="T16" s="177"/>
      <c r="U16" s="177">
        <f t="shared" si="6"/>
        <v>0</v>
      </c>
      <c r="V16" s="177"/>
    </row>
    <row r="17" spans="1:22" ht="21.75" customHeight="1">
      <c r="A17" s="142"/>
      <c r="B17" s="21">
        <v>13</v>
      </c>
      <c r="C17" s="22" t="s">
        <v>67</v>
      </c>
      <c r="D17" s="24" t="b">
        <v>0</v>
      </c>
      <c r="E17" s="144" t="b">
        <v>0</v>
      </c>
      <c r="F17" s="144"/>
      <c r="G17" s="144" t="b">
        <v>0</v>
      </c>
      <c r="H17" s="144"/>
      <c r="I17" s="144" t="b">
        <v>0</v>
      </c>
      <c r="J17" s="144"/>
      <c r="K17" s="115"/>
      <c r="L17" s="118"/>
      <c r="M17" s="1" t="str">
        <f t="shared" si="0"/>
        <v>入力確認を！</v>
      </c>
      <c r="N17" s="83">
        <f t="shared" si="1"/>
        <v>4</v>
      </c>
      <c r="O17" s="83">
        <f t="shared" si="2"/>
        <v>0</v>
      </c>
      <c r="P17" s="86">
        <f t="shared" si="3"/>
        <v>0</v>
      </c>
      <c r="Q17" s="177">
        <f t="shared" si="4"/>
        <v>0</v>
      </c>
      <c r="R17" s="177"/>
      <c r="S17" s="177">
        <f t="shared" si="5"/>
        <v>0</v>
      </c>
      <c r="T17" s="177"/>
      <c r="U17" s="177">
        <f t="shared" si="6"/>
        <v>0</v>
      </c>
      <c r="V17" s="177"/>
    </row>
    <row r="18" spans="1:22" ht="21.75" customHeight="1">
      <c r="A18" s="142"/>
      <c r="B18" s="21">
        <v>14</v>
      </c>
      <c r="C18" s="22" t="s">
        <v>68</v>
      </c>
      <c r="D18" s="24" t="b">
        <v>0</v>
      </c>
      <c r="E18" s="144" t="b">
        <v>0</v>
      </c>
      <c r="F18" s="144"/>
      <c r="G18" s="144" t="b">
        <v>0</v>
      </c>
      <c r="H18" s="144"/>
      <c r="I18" s="144" t="b">
        <v>0</v>
      </c>
      <c r="J18" s="144"/>
      <c r="K18" s="115"/>
      <c r="L18" s="118"/>
      <c r="M18" s="1" t="str">
        <f t="shared" si="0"/>
        <v>入力確認を！</v>
      </c>
      <c r="N18" s="83">
        <f t="shared" si="1"/>
        <v>4</v>
      </c>
      <c r="O18" s="83">
        <f t="shared" si="2"/>
        <v>0</v>
      </c>
      <c r="P18" s="86">
        <f t="shared" si="3"/>
        <v>0</v>
      </c>
      <c r="Q18" s="177">
        <f t="shared" si="4"/>
        <v>0</v>
      </c>
      <c r="R18" s="177"/>
      <c r="S18" s="177">
        <f t="shared" si="5"/>
        <v>0</v>
      </c>
      <c r="T18" s="177"/>
      <c r="U18" s="177">
        <f t="shared" si="6"/>
        <v>0</v>
      </c>
      <c r="V18" s="177"/>
    </row>
    <row r="19" spans="1:22" ht="21.75" customHeight="1" thickBot="1">
      <c r="A19" s="143"/>
      <c r="B19" s="25">
        <v>15</v>
      </c>
      <c r="C19" s="26" t="s">
        <v>69</v>
      </c>
      <c r="D19" s="27" t="b">
        <v>0</v>
      </c>
      <c r="E19" s="145" t="b">
        <v>0</v>
      </c>
      <c r="F19" s="145"/>
      <c r="G19" s="145" t="b">
        <v>0</v>
      </c>
      <c r="H19" s="145"/>
      <c r="I19" s="145" t="b">
        <v>0</v>
      </c>
      <c r="J19" s="145"/>
      <c r="K19" s="116"/>
      <c r="L19" s="119"/>
      <c r="M19" s="1" t="str">
        <f t="shared" si="0"/>
        <v>入力確認を！</v>
      </c>
      <c r="N19" s="83">
        <f t="shared" si="1"/>
        <v>4</v>
      </c>
      <c r="O19" s="83">
        <f t="shared" si="2"/>
        <v>0</v>
      </c>
      <c r="P19" s="86">
        <f t="shared" si="3"/>
        <v>0</v>
      </c>
      <c r="Q19" s="177">
        <f t="shared" si="4"/>
        <v>0</v>
      </c>
      <c r="R19" s="177"/>
      <c r="S19" s="177">
        <f t="shared" si="5"/>
        <v>0</v>
      </c>
      <c r="T19" s="177"/>
      <c r="U19" s="177">
        <f t="shared" si="6"/>
        <v>0</v>
      </c>
      <c r="V19" s="177"/>
    </row>
    <row r="20" spans="1:22" ht="45.75" customHeight="1">
      <c r="A20" s="169" t="s">
        <v>14</v>
      </c>
      <c r="B20" s="18">
        <v>16</v>
      </c>
      <c r="C20" s="19" t="s">
        <v>70</v>
      </c>
      <c r="D20" s="28" t="b">
        <v>0</v>
      </c>
      <c r="E20" s="146" t="b">
        <v>0</v>
      </c>
      <c r="F20" s="146"/>
      <c r="G20" s="146" t="b">
        <v>0</v>
      </c>
      <c r="H20" s="146"/>
      <c r="I20" s="146" t="b">
        <v>0</v>
      </c>
      <c r="J20" s="146"/>
      <c r="K20" s="154">
        <f>SUM(P20:V24)</f>
        <v>0</v>
      </c>
      <c r="L20" s="160" t="s">
        <v>18</v>
      </c>
      <c r="M20" s="1" t="str">
        <f t="shared" si="0"/>
        <v>入力確認を！</v>
      </c>
      <c r="N20" s="83">
        <f t="shared" si="1"/>
        <v>4</v>
      </c>
      <c r="O20" s="83">
        <f t="shared" si="2"/>
        <v>0</v>
      </c>
      <c r="P20" s="86">
        <f t="shared" si="3"/>
        <v>0</v>
      </c>
      <c r="Q20" s="177">
        <f t="shared" si="4"/>
        <v>0</v>
      </c>
      <c r="R20" s="177"/>
      <c r="S20" s="177">
        <f t="shared" si="5"/>
        <v>0</v>
      </c>
      <c r="T20" s="177"/>
      <c r="U20" s="177">
        <f t="shared" si="6"/>
        <v>0</v>
      </c>
      <c r="V20" s="177"/>
    </row>
    <row r="21" spans="1:22" ht="21.75" customHeight="1">
      <c r="A21" s="170"/>
      <c r="B21" s="21">
        <v>17</v>
      </c>
      <c r="C21" s="22" t="s">
        <v>71</v>
      </c>
      <c r="D21" s="24" t="b">
        <v>0</v>
      </c>
      <c r="E21" s="144" t="b">
        <v>0</v>
      </c>
      <c r="F21" s="144"/>
      <c r="G21" s="144" t="b">
        <v>0</v>
      </c>
      <c r="H21" s="144"/>
      <c r="I21" s="144" t="b">
        <v>0</v>
      </c>
      <c r="J21" s="144"/>
      <c r="K21" s="155"/>
      <c r="L21" s="161"/>
      <c r="M21" s="1" t="str">
        <f t="shared" si="0"/>
        <v>入力確認を！</v>
      </c>
      <c r="N21" s="83">
        <f t="shared" si="1"/>
        <v>4</v>
      </c>
      <c r="O21" s="83">
        <f t="shared" si="2"/>
        <v>0</v>
      </c>
      <c r="P21" s="86">
        <f t="shared" si="3"/>
        <v>0</v>
      </c>
      <c r="Q21" s="177">
        <f t="shared" si="4"/>
        <v>0</v>
      </c>
      <c r="R21" s="177"/>
      <c r="S21" s="177">
        <f t="shared" si="5"/>
        <v>0</v>
      </c>
      <c r="T21" s="177"/>
      <c r="U21" s="177">
        <f t="shared" si="6"/>
        <v>0</v>
      </c>
      <c r="V21" s="177"/>
    </row>
    <row r="22" spans="1:22" ht="21.75" customHeight="1">
      <c r="A22" s="170"/>
      <c r="B22" s="21">
        <v>18</v>
      </c>
      <c r="C22" s="22" t="s">
        <v>72</v>
      </c>
      <c r="D22" s="24" t="b">
        <v>0</v>
      </c>
      <c r="E22" s="144" t="b">
        <v>0</v>
      </c>
      <c r="F22" s="144"/>
      <c r="G22" s="144" t="b">
        <v>0</v>
      </c>
      <c r="H22" s="144"/>
      <c r="I22" s="144" t="b">
        <v>0</v>
      </c>
      <c r="J22" s="144"/>
      <c r="K22" s="155"/>
      <c r="L22" s="161"/>
      <c r="M22" s="1" t="str">
        <f t="shared" si="0"/>
        <v>入力確認を！</v>
      </c>
      <c r="N22" s="83">
        <f t="shared" si="1"/>
        <v>4</v>
      </c>
      <c r="O22" s="83">
        <f t="shared" si="2"/>
        <v>0</v>
      </c>
      <c r="P22" s="86">
        <f t="shared" si="3"/>
        <v>0</v>
      </c>
      <c r="Q22" s="177">
        <f t="shared" si="4"/>
        <v>0</v>
      </c>
      <c r="R22" s="177"/>
      <c r="S22" s="177">
        <f t="shared" si="5"/>
        <v>0</v>
      </c>
      <c r="T22" s="177"/>
      <c r="U22" s="177">
        <f t="shared" si="6"/>
        <v>0</v>
      </c>
      <c r="V22" s="177"/>
    </row>
    <row r="23" spans="1:22" ht="21.75" customHeight="1">
      <c r="A23" s="170"/>
      <c r="B23" s="21">
        <v>19</v>
      </c>
      <c r="C23" s="22" t="s">
        <v>73</v>
      </c>
      <c r="D23" s="24" t="b">
        <v>0</v>
      </c>
      <c r="E23" s="144" t="b">
        <v>0</v>
      </c>
      <c r="F23" s="144"/>
      <c r="G23" s="144" t="b">
        <v>0</v>
      </c>
      <c r="H23" s="144"/>
      <c r="I23" s="144" t="b">
        <v>0</v>
      </c>
      <c r="J23" s="144"/>
      <c r="K23" s="155"/>
      <c r="L23" s="161"/>
      <c r="M23" s="1" t="str">
        <f t="shared" si="0"/>
        <v>入力確認を！</v>
      </c>
      <c r="N23" s="83">
        <f t="shared" si="1"/>
        <v>4</v>
      </c>
      <c r="O23" s="83">
        <f t="shared" si="2"/>
        <v>0</v>
      </c>
      <c r="P23" s="86">
        <f t="shared" si="3"/>
        <v>0</v>
      </c>
      <c r="Q23" s="177">
        <f t="shared" si="4"/>
        <v>0</v>
      </c>
      <c r="R23" s="177"/>
      <c r="S23" s="177">
        <f t="shared" si="5"/>
        <v>0</v>
      </c>
      <c r="T23" s="177"/>
      <c r="U23" s="177">
        <f t="shared" si="6"/>
        <v>0</v>
      </c>
      <c r="V23" s="177"/>
    </row>
    <row r="24" spans="1:22" ht="21.75" customHeight="1" thickBot="1">
      <c r="A24" s="171"/>
      <c r="B24" s="25">
        <v>20</v>
      </c>
      <c r="C24" s="26" t="s">
        <v>74</v>
      </c>
      <c r="D24" s="27" t="b">
        <v>0</v>
      </c>
      <c r="E24" s="145" t="b">
        <v>0</v>
      </c>
      <c r="F24" s="145"/>
      <c r="G24" s="145" t="b">
        <v>0</v>
      </c>
      <c r="H24" s="145"/>
      <c r="I24" s="145" t="b">
        <v>0</v>
      </c>
      <c r="J24" s="145"/>
      <c r="K24" s="156"/>
      <c r="L24" s="162"/>
      <c r="M24" s="1" t="str">
        <f t="shared" si="0"/>
        <v>入力確認を！</v>
      </c>
      <c r="N24" s="83">
        <f t="shared" si="1"/>
        <v>4</v>
      </c>
      <c r="O24" s="83">
        <f t="shared" si="2"/>
        <v>0</v>
      </c>
      <c r="P24" s="86">
        <f t="shared" si="3"/>
        <v>0</v>
      </c>
      <c r="Q24" s="177">
        <f t="shared" si="4"/>
        <v>0</v>
      </c>
      <c r="R24" s="177"/>
      <c r="S24" s="177">
        <f t="shared" si="5"/>
        <v>0</v>
      </c>
      <c r="T24" s="177"/>
      <c r="U24" s="177">
        <f t="shared" si="6"/>
        <v>0</v>
      </c>
      <c r="V24" s="177"/>
    </row>
    <row r="25" spans="1:22" ht="67.5" customHeight="1">
      <c r="A25" s="172" t="s">
        <v>15</v>
      </c>
      <c r="B25" s="18">
        <v>21</v>
      </c>
      <c r="C25" s="19" t="s">
        <v>75</v>
      </c>
      <c r="D25" s="28" t="b">
        <v>0</v>
      </c>
      <c r="E25" s="146" t="b">
        <v>0</v>
      </c>
      <c r="F25" s="146"/>
      <c r="G25" s="146" t="b">
        <v>0</v>
      </c>
      <c r="H25" s="146"/>
      <c r="I25" s="146" t="b">
        <v>0</v>
      </c>
      <c r="J25" s="146"/>
      <c r="K25" s="163">
        <f>SUM(P25:V29)</f>
        <v>0</v>
      </c>
      <c r="L25" s="166" t="s">
        <v>18</v>
      </c>
      <c r="M25" s="1" t="str">
        <f t="shared" si="0"/>
        <v>入力確認を！</v>
      </c>
      <c r="N25" s="83">
        <f t="shared" si="1"/>
        <v>4</v>
      </c>
      <c r="O25" s="83">
        <f t="shared" si="2"/>
        <v>0</v>
      </c>
      <c r="P25" s="86">
        <f t="shared" si="3"/>
        <v>0</v>
      </c>
      <c r="Q25" s="177">
        <f t="shared" si="4"/>
        <v>0</v>
      </c>
      <c r="R25" s="177"/>
      <c r="S25" s="177">
        <f t="shared" si="5"/>
        <v>0</v>
      </c>
      <c r="T25" s="177"/>
      <c r="U25" s="177">
        <f t="shared" si="6"/>
        <v>0</v>
      </c>
      <c r="V25" s="177"/>
    </row>
    <row r="26" spans="1:22" ht="21.75" customHeight="1">
      <c r="A26" s="173"/>
      <c r="B26" s="21">
        <v>22</v>
      </c>
      <c r="C26" s="22" t="s">
        <v>76</v>
      </c>
      <c r="D26" s="24" t="b">
        <v>0</v>
      </c>
      <c r="E26" s="144" t="b">
        <v>0</v>
      </c>
      <c r="F26" s="144"/>
      <c r="G26" s="144" t="b">
        <v>0</v>
      </c>
      <c r="H26" s="144"/>
      <c r="I26" s="144" t="b">
        <v>0</v>
      </c>
      <c r="J26" s="144"/>
      <c r="K26" s="164"/>
      <c r="L26" s="167"/>
      <c r="M26" s="1" t="str">
        <f t="shared" si="0"/>
        <v>入力確認を！</v>
      </c>
      <c r="N26" s="83">
        <f t="shared" si="1"/>
        <v>4</v>
      </c>
      <c r="O26" s="83">
        <f t="shared" si="2"/>
        <v>0</v>
      </c>
      <c r="P26" s="86">
        <f t="shared" si="3"/>
        <v>0</v>
      </c>
      <c r="Q26" s="177">
        <f t="shared" si="4"/>
        <v>0</v>
      </c>
      <c r="R26" s="177"/>
      <c r="S26" s="177">
        <f t="shared" si="5"/>
        <v>0</v>
      </c>
      <c r="T26" s="177"/>
      <c r="U26" s="177">
        <f t="shared" si="6"/>
        <v>0</v>
      </c>
      <c r="V26" s="177"/>
    </row>
    <row r="27" spans="1:22" ht="21.75" customHeight="1">
      <c r="A27" s="173"/>
      <c r="B27" s="21">
        <v>23</v>
      </c>
      <c r="C27" s="22" t="s">
        <v>77</v>
      </c>
      <c r="D27" s="24" t="b">
        <v>0</v>
      </c>
      <c r="E27" s="144" t="b">
        <v>0</v>
      </c>
      <c r="F27" s="144"/>
      <c r="G27" s="144" t="b">
        <v>0</v>
      </c>
      <c r="H27" s="144"/>
      <c r="I27" s="144" t="b">
        <v>0</v>
      </c>
      <c r="J27" s="144"/>
      <c r="K27" s="164"/>
      <c r="L27" s="167"/>
      <c r="M27" s="1" t="str">
        <f t="shared" si="0"/>
        <v>入力確認を！</v>
      </c>
      <c r="N27" s="83">
        <f t="shared" si="1"/>
        <v>4</v>
      </c>
      <c r="O27" s="83">
        <f t="shared" si="2"/>
        <v>0</v>
      </c>
      <c r="P27" s="86">
        <f t="shared" si="3"/>
        <v>0</v>
      </c>
      <c r="Q27" s="177">
        <f t="shared" si="4"/>
        <v>0</v>
      </c>
      <c r="R27" s="177"/>
      <c r="S27" s="177">
        <f t="shared" si="5"/>
        <v>0</v>
      </c>
      <c r="T27" s="177"/>
      <c r="U27" s="177">
        <f t="shared" si="6"/>
        <v>0</v>
      </c>
      <c r="V27" s="177"/>
    </row>
    <row r="28" spans="1:22" ht="45" customHeight="1">
      <c r="A28" s="173"/>
      <c r="B28" s="21">
        <v>24</v>
      </c>
      <c r="C28" s="22" t="s">
        <v>78</v>
      </c>
      <c r="D28" s="24" t="b">
        <v>0</v>
      </c>
      <c r="E28" s="144" t="b">
        <v>0</v>
      </c>
      <c r="F28" s="144"/>
      <c r="G28" s="144" t="b">
        <v>0</v>
      </c>
      <c r="H28" s="144"/>
      <c r="I28" s="144" t="b">
        <v>0</v>
      </c>
      <c r="J28" s="144"/>
      <c r="K28" s="164"/>
      <c r="L28" s="167"/>
      <c r="M28" s="1" t="str">
        <f t="shared" si="0"/>
        <v>入力確認を！</v>
      </c>
      <c r="N28" s="83">
        <f t="shared" si="1"/>
        <v>4</v>
      </c>
      <c r="O28" s="83">
        <f t="shared" si="2"/>
        <v>0</v>
      </c>
      <c r="P28" s="86">
        <f t="shared" si="3"/>
        <v>0</v>
      </c>
      <c r="Q28" s="177">
        <f t="shared" si="4"/>
        <v>0</v>
      </c>
      <c r="R28" s="177"/>
      <c r="S28" s="177">
        <f t="shared" si="5"/>
        <v>0</v>
      </c>
      <c r="T28" s="177"/>
      <c r="U28" s="177">
        <f t="shared" si="6"/>
        <v>0</v>
      </c>
      <c r="V28" s="177"/>
    </row>
    <row r="29" spans="1:22" ht="21.75" customHeight="1" thickBot="1">
      <c r="A29" s="174"/>
      <c r="B29" s="25">
        <v>25</v>
      </c>
      <c r="C29" s="26" t="s">
        <v>79</v>
      </c>
      <c r="D29" s="27" t="b">
        <v>0</v>
      </c>
      <c r="E29" s="145" t="b">
        <v>0</v>
      </c>
      <c r="F29" s="145"/>
      <c r="G29" s="145" t="b">
        <v>0</v>
      </c>
      <c r="H29" s="145"/>
      <c r="I29" s="145" t="b">
        <v>0</v>
      </c>
      <c r="J29" s="145"/>
      <c r="K29" s="165"/>
      <c r="L29" s="168"/>
      <c r="M29" s="1" t="str">
        <f t="shared" si="0"/>
        <v>入力確認を！</v>
      </c>
      <c r="N29" s="83">
        <f t="shared" si="1"/>
        <v>4</v>
      </c>
      <c r="O29" s="83">
        <f t="shared" si="2"/>
        <v>0</v>
      </c>
      <c r="P29" s="86">
        <f t="shared" si="3"/>
        <v>0</v>
      </c>
      <c r="Q29" s="177">
        <f t="shared" si="4"/>
        <v>0</v>
      </c>
      <c r="R29" s="177"/>
      <c r="S29" s="177">
        <f t="shared" si="5"/>
        <v>0</v>
      </c>
      <c r="T29" s="177"/>
      <c r="U29" s="177">
        <f t="shared" si="6"/>
        <v>0</v>
      </c>
      <c r="V29" s="177"/>
    </row>
    <row r="30" spans="1:22" ht="45" customHeight="1">
      <c r="A30" s="157" t="s">
        <v>16</v>
      </c>
      <c r="B30" s="18">
        <v>26</v>
      </c>
      <c r="C30" s="19" t="s">
        <v>80</v>
      </c>
      <c r="D30" s="28" t="b">
        <v>0</v>
      </c>
      <c r="E30" s="146" t="b">
        <v>0</v>
      </c>
      <c r="F30" s="146"/>
      <c r="G30" s="146" t="b">
        <v>0</v>
      </c>
      <c r="H30" s="146"/>
      <c r="I30" s="146" t="b">
        <v>0</v>
      </c>
      <c r="J30" s="146"/>
      <c r="K30" s="148">
        <f>SUM(P30:V34)</f>
        <v>0</v>
      </c>
      <c r="L30" s="151" t="s">
        <v>18</v>
      </c>
      <c r="M30" s="1" t="str">
        <f t="shared" si="0"/>
        <v>入力確認を！</v>
      </c>
      <c r="N30" s="83">
        <f t="shared" si="1"/>
        <v>4</v>
      </c>
      <c r="O30" s="83">
        <f t="shared" si="2"/>
        <v>0</v>
      </c>
      <c r="P30" s="86">
        <f t="shared" si="3"/>
        <v>0</v>
      </c>
      <c r="Q30" s="177">
        <f t="shared" si="4"/>
        <v>0</v>
      </c>
      <c r="R30" s="177"/>
      <c r="S30" s="177">
        <f t="shared" si="5"/>
        <v>0</v>
      </c>
      <c r="T30" s="177"/>
      <c r="U30" s="177">
        <f t="shared" si="6"/>
        <v>0</v>
      </c>
      <c r="V30" s="177"/>
    </row>
    <row r="31" spans="1:22" ht="45" customHeight="1">
      <c r="A31" s="158"/>
      <c r="B31" s="21">
        <v>27</v>
      </c>
      <c r="C31" s="22" t="s">
        <v>81</v>
      </c>
      <c r="D31" s="24" t="b">
        <v>0</v>
      </c>
      <c r="E31" s="144" t="b">
        <v>0</v>
      </c>
      <c r="F31" s="144"/>
      <c r="G31" s="144" t="b">
        <v>0</v>
      </c>
      <c r="H31" s="144"/>
      <c r="I31" s="144" t="b">
        <v>0</v>
      </c>
      <c r="J31" s="144"/>
      <c r="K31" s="149"/>
      <c r="L31" s="152"/>
      <c r="M31" s="1" t="str">
        <f t="shared" si="0"/>
        <v>入力確認を！</v>
      </c>
      <c r="N31" s="83">
        <f t="shared" si="1"/>
        <v>4</v>
      </c>
      <c r="O31" s="83">
        <f t="shared" si="2"/>
        <v>0</v>
      </c>
      <c r="P31" s="86">
        <f t="shared" si="3"/>
        <v>0</v>
      </c>
      <c r="Q31" s="177">
        <f t="shared" si="4"/>
        <v>0</v>
      </c>
      <c r="R31" s="177"/>
      <c r="S31" s="177">
        <f t="shared" si="5"/>
        <v>0</v>
      </c>
      <c r="T31" s="177"/>
      <c r="U31" s="177">
        <f t="shared" si="6"/>
        <v>0</v>
      </c>
      <c r="V31" s="177"/>
    </row>
    <row r="32" spans="1:22" ht="21.75" customHeight="1">
      <c r="A32" s="158"/>
      <c r="B32" s="21">
        <v>28</v>
      </c>
      <c r="C32" s="22" t="s">
        <v>82</v>
      </c>
      <c r="D32" s="24" t="b">
        <v>0</v>
      </c>
      <c r="E32" s="144" t="b">
        <v>0</v>
      </c>
      <c r="F32" s="144"/>
      <c r="G32" s="144" t="b">
        <v>0</v>
      </c>
      <c r="H32" s="144"/>
      <c r="I32" s="144" t="b">
        <v>0</v>
      </c>
      <c r="J32" s="144"/>
      <c r="K32" s="149"/>
      <c r="L32" s="152"/>
      <c r="M32" s="1" t="str">
        <f t="shared" si="0"/>
        <v>入力確認を！</v>
      </c>
      <c r="N32" s="83">
        <f t="shared" si="1"/>
        <v>4</v>
      </c>
      <c r="O32" s="83">
        <f t="shared" si="2"/>
        <v>0</v>
      </c>
      <c r="P32" s="86">
        <f t="shared" si="3"/>
        <v>0</v>
      </c>
      <c r="Q32" s="177">
        <f t="shared" si="4"/>
        <v>0</v>
      </c>
      <c r="R32" s="177"/>
      <c r="S32" s="177">
        <f t="shared" si="5"/>
        <v>0</v>
      </c>
      <c r="T32" s="177"/>
      <c r="U32" s="177">
        <f t="shared" si="6"/>
        <v>0</v>
      </c>
      <c r="V32" s="177"/>
    </row>
    <row r="33" spans="1:22" ht="45" customHeight="1">
      <c r="A33" s="158"/>
      <c r="B33" s="21">
        <v>29</v>
      </c>
      <c r="C33" s="22" t="s">
        <v>83</v>
      </c>
      <c r="D33" s="24" t="b">
        <v>0</v>
      </c>
      <c r="E33" s="144" t="b">
        <v>0</v>
      </c>
      <c r="F33" s="144"/>
      <c r="G33" s="144" t="b">
        <v>0</v>
      </c>
      <c r="H33" s="144"/>
      <c r="I33" s="144" t="b">
        <v>0</v>
      </c>
      <c r="J33" s="144"/>
      <c r="K33" s="149"/>
      <c r="L33" s="152"/>
      <c r="M33" s="1" t="str">
        <f t="shared" si="0"/>
        <v>入力確認を！</v>
      </c>
      <c r="N33" s="83">
        <f t="shared" si="1"/>
        <v>4</v>
      </c>
      <c r="O33" s="83">
        <f t="shared" si="2"/>
        <v>0</v>
      </c>
      <c r="P33" s="86">
        <f t="shared" si="3"/>
        <v>0</v>
      </c>
      <c r="Q33" s="177">
        <f t="shared" si="4"/>
        <v>0</v>
      </c>
      <c r="R33" s="177"/>
      <c r="S33" s="177">
        <f t="shared" si="5"/>
        <v>0</v>
      </c>
      <c r="T33" s="177"/>
      <c r="U33" s="177">
        <f t="shared" si="6"/>
        <v>0</v>
      </c>
      <c r="V33" s="177"/>
    </row>
    <row r="34" spans="1:22" ht="21.75" customHeight="1" thickBot="1">
      <c r="A34" s="159"/>
      <c r="B34" s="25">
        <v>30</v>
      </c>
      <c r="C34" s="26" t="s">
        <v>84</v>
      </c>
      <c r="D34" s="27" t="b">
        <v>0</v>
      </c>
      <c r="E34" s="145" t="b">
        <v>0</v>
      </c>
      <c r="F34" s="145"/>
      <c r="G34" s="145" t="b">
        <v>0</v>
      </c>
      <c r="H34" s="145"/>
      <c r="I34" s="145" t="b">
        <v>0</v>
      </c>
      <c r="J34" s="145"/>
      <c r="K34" s="150"/>
      <c r="L34" s="153"/>
      <c r="M34" s="1" t="str">
        <f t="shared" si="0"/>
        <v>入力確認を！</v>
      </c>
      <c r="N34" s="83">
        <f t="shared" si="1"/>
        <v>4</v>
      </c>
      <c r="O34" s="83">
        <f t="shared" si="2"/>
        <v>0</v>
      </c>
      <c r="P34" s="86">
        <f t="shared" si="3"/>
        <v>0</v>
      </c>
      <c r="Q34" s="177">
        <f t="shared" si="4"/>
        <v>0</v>
      </c>
      <c r="R34" s="177"/>
      <c r="S34" s="177">
        <f t="shared" si="5"/>
        <v>0</v>
      </c>
      <c r="T34" s="177"/>
      <c r="U34" s="177">
        <f t="shared" si="6"/>
        <v>0</v>
      </c>
      <c r="V34" s="177"/>
    </row>
    <row r="35" spans="1:22" ht="21.75" customHeight="1">
      <c r="A35" s="108"/>
      <c r="B35" s="109"/>
      <c r="C35" s="29" t="s">
        <v>8</v>
      </c>
      <c r="D35" s="29" t="s">
        <v>85</v>
      </c>
      <c r="E35" s="30">
        <f>Q35</f>
        <v>0</v>
      </c>
      <c r="F35" s="31" t="s">
        <v>21</v>
      </c>
      <c r="G35" s="30">
        <f>S35</f>
        <v>0</v>
      </c>
      <c r="H35" s="31" t="s">
        <v>22</v>
      </c>
      <c r="I35" s="30">
        <f>U35</f>
        <v>0</v>
      </c>
      <c r="J35" s="32" t="s">
        <v>23</v>
      </c>
      <c r="K35" s="3"/>
      <c r="L35" s="3"/>
      <c r="M35" s="14"/>
      <c r="N35" s="83"/>
      <c r="O35" s="83"/>
      <c r="P35" s="86" t="s">
        <v>10</v>
      </c>
      <c r="Q35" s="86">
        <f>SUM(Q5:R34)</f>
        <v>0</v>
      </c>
      <c r="R35" s="86" t="s">
        <v>149</v>
      </c>
      <c r="S35" s="86">
        <f>SUM(S5:T34)</f>
        <v>0</v>
      </c>
      <c r="T35" s="86" t="s">
        <v>150</v>
      </c>
      <c r="U35" s="86">
        <f>SUM(U5:V34)</f>
        <v>0</v>
      </c>
      <c r="V35" s="86" t="s">
        <v>151</v>
      </c>
    </row>
    <row r="36" spans="1:22" ht="21.75" customHeight="1" thickBot="1">
      <c r="A36" s="110"/>
      <c r="B36" s="111"/>
      <c r="C36" s="33" t="s">
        <v>9</v>
      </c>
      <c r="D36" s="181">
        <f>P36</f>
        <v>0</v>
      </c>
      <c r="E36" s="182"/>
      <c r="F36" s="182"/>
      <c r="G36" s="182"/>
      <c r="H36" s="182"/>
      <c r="I36" s="34" t="s">
        <v>11</v>
      </c>
      <c r="J36" s="35"/>
      <c r="K36" s="3"/>
      <c r="L36" s="3"/>
      <c r="M36" s="14"/>
      <c r="N36" s="83"/>
      <c r="O36" s="83"/>
      <c r="P36" s="186">
        <f>SUM(Q35,S35,U35)</f>
        <v>0</v>
      </c>
      <c r="Q36" s="186"/>
      <c r="R36" s="186"/>
      <c r="S36" s="186"/>
      <c r="T36" s="186"/>
      <c r="U36" s="86" t="s">
        <v>11</v>
      </c>
      <c r="V36" s="86"/>
    </row>
    <row r="37" spans="1:22" ht="21.75" customHeight="1">
      <c r="A37" s="93" t="s">
        <v>143</v>
      </c>
      <c r="B37" s="93"/>
      <c r="C37" s="93"/>
      <c r="D37" s="93"/>
      <c r="E37" s="93"/>
      <c r="F37" s="93"/>
      <c r="G37" s="93"/>
      <c r="H37" s="93"/>
      <c r="I37" s="93"/>
      <c r="J37" s="93"/>
      <c r="K37" s="93"/>
      <c r="L37" s="93"/>
      <c r="M37" s="14"/>
      <c r="N37" s="83"/>
      <c r="O37" s="83"/>
      <c r="P37" s="83"/>
      <c r="Q37" s="83"/>
      <c r="R37" s="83"/>
      <c r="S37" s="83"/>
      <c r="T37" s="83"/>
      <c r="U37" s="83"/>
      <c r="V37" s="83"/>
    </row>
    <row r="38" spans="1:22" ht="13.5">
      <c r="A38" s="3"/>
      <c r="B38" s="3"/>
      <c r="C38" s="3"/>
      <c r="D38" s="3"/>
      <c r="E38" s="3"/>
      <c r="F38" s="3"/>
      <c r="G38" s="3"/>
      <c r="H38" s="3"/>
      <c r="I38" s="3"/>
      <c r="J38" s="3"/>
      <c r="K38" s="3"/>
      <c r="L38" s="3"/>
      <c r="M38" s="14"/>
      <c r="N38" s="87"/>
      <c r="O38" s="87"/>
      <c r="P38" s="87"/>
      <c r="Q38" s="87"/>
      <c r="R38" s="87"/>
      <c r="S38" s="87"/>
      <c r="T38" s="87"/>
      <c r="U38" s="87"/>
      <c r="V38" s="87"/>
    </row>
    <row r="39" spans="1:22" ht="13.5">
      <c r="A39" s="3"/>
      <c r="B39" s="3"/>
      <c r="C39" s="3"/>
      <c r="D39" s="3"/>
      <c r="E39" s="3"/>
      <c r="F39" s="3"/>
      <c r="G39" s="3"/>
      <c r="H39" s="3"/>
      <c r="I39" s="3"/>
      <c r="J39" s="3"/>
      <c r="K39" s="3"/>
      <c r="L39" s="3"/>
      <c r="M39" s="14"/>
      <c r="N39" s="87"/>
      <c r="O39" s="87"/>
      <c r="P39" s="87"/>
      <c r="Q39" s="87"/>
      <c r="R39" s="87"/>
      <c r="S39" s="87"/>
      <c r="T39" s="87"/>
      <c r="U39" s="87"/>
      <c r="V39" s="87"/>
    </row>
    <row r="40" spans="1:22" ht="13.5">
      <c r="A40" s="3"/>
      <c r="B40" s="3"/>
      <c r="C40" s="3"/>
      <c r="D40" s="3"/>
      <c r="E40" s="3"/>
      <c r="F40" s="3"/>
      <c r="G40" s="3"/>
      <c r="H40" s="3"/>
      <c r="I40" s="3"/>
      <c r="J40" s="3"/>
      <c r="K40" s="3"/>
      <c r="L40" s="3"/>
      <c r="M40" s="14"/>
      <c r="N40" s="87"/>
      <c r="O40" s="87"/>
      <c r="P40" s="87"/>
      <c r="Q40" s="87"/>
      <c r="R40" s="87"/>
      <c r="S40" s="87"/>
      <c r="T40" s="87"/>
      <c r="U40" s="87"/>
      <c r="V40" s="87"/>
    </row>
    <row r="41" spans="1:22" ht="13.5">
      <c r="A41" s="3"/>
      <c r="B41" s="3"/>
      <c r="C41" s="3"/>
      <c r="D41" s="3"/>
      <c r="E41" s="3"/>
      <c r="F41" s="3"/>
      <c r="G41" s="3"/>
      <c r="H41" s="3"/>
      <c r="I41" s="3"/>
      <c r="J41" s="3"/>
      <c r="K41" s="3"/>
      <c r="L41" s="3"/>
      <c r="M41" s="14"/>
      <c r="N41" s="87"/>
      <c r="O41" s="87"/>
      <c r="P41" s="87"/>
      <c r="Q41" s="87"/>
      <c r="R41" s="87"/>
      <c r="S41" s="87"/>
      <c r="T41" s="87"/>
      <c r="U41" s="87"/>
      <c r="V41" s="87"/>
    </row>
    <row r="42" spans="1:22" ht="13.5">
      <c r="A42" s="3"/>
      <c r="B42" s="3"/>
      <c r="C42" s="3"/>
      <c r="D42" s="3"/>
      <c r="E42" s="3"/>
      <c r="F42" s="3"/>
      <c r="G42" s="3"/>
      <c r="H42" s="3"/>
      <c r="I42" s="3"/>
      <c r="J42" s="3"/>
      <c r="K42" s="3"/>
      <c r="L42" s="3"/>
      <c r="M42" s="14"/>
      <c r="N42" s="87"/>
      <c r="O42" s="87"/>
      <c r="P42" s="87"/>
      <c r="Q42" s="87"/>
      <c r="R42" s="87"/>
      <c r="S42" s="87"/>
      <c r="T42" s="87"/>
      <c r="U42" s="87"/>
      <c r="V42" s="87"/>
    </row>
    <row r="43" spans="1:22" ht="13.5">
      <c r="A43" s="3"/>
      <c r="B43" s="3"/>
      <c r="C43" s="3"/>
      <c r="D43" s="3"/>
      <c r="E43" s="3"/>
      <c r="F43" s="3"/>
      <c r="G43" s="3"/>
      <c r="H43" s="3"/>
      <c r="I43" s="3"/>
      <c r="J43" s="3"/>
      <c r="K43" s="3"/>
      <c r="L43" s="3"/>
      <c r="M43" s="14"/>
      <c r="N43" s="87"/>
      <c r="O43" s="87"/>
      <c r="P43" s="87"/>
      <c r="Q43" s="87"/>
      <c r="R43" s="87"/>
      <c r="S43" s="87"/>
      <c r="T43" s="87"/>
      <c r="U43" s="87"/>
      <c r="V43" s="87"/>
    </row>
    <row r="44" spans="1:22" ht="13.5">
      <c r="A44" s="3"/>
      <c r="B44" s="3"/>
      <c r="C44" s="3"/>
      <c r="D44" s="3"/>
      <c r="E44" s="3"/>
      <c r="F44" s="3"/>
      <c r="G44" s="3"/>
      <c r="H44" s="3"/>
      <c r="I44" s="3"/>
      <c r="J44" s="3"/>
      <c r="K44" s="3"/>
      <c r="L44" s="3"/>
      <c r="M44" s="14"/>
      <c r="N44" s="87"/>
      <c r="O44" s="87"/>
      <c r="P44" s="87"/>
      <c r="Q44" s="87"/>
      <c r="R44" s="87"/>
      <c r="S44" s="87"/>
      <c r="T44" s="87"/>
      <c r="U44" s="87"/>
      <c r="V44" s="87"/>
    </row>
    <row r="45" spans="1:22" ht="13.5">
      <c r="A45" s="3"/>
      <c r="B45" s="3"/>
      <c r="C45" s="3"/>
      <c r="D45" s="3"/>
      <c r="E45" s="3"/>
      <c r="F45" s="3"/>
      <c r="G45" s="3"/>
      <c r="H45" s="3"/>
      <c r="I45" s="3"/>
      <c r="J45" s="3"/>
      <c r="K45" s="3"/>
      <c r="L45" s="3"/>
      <c r="M45" s="14"/>
      <c r="N45" s="87"/>
      <c r="O45" s="87"/>
      <c r="P45" s="87"/>
      <c r="Q45" s="87"/>
      <c r="R45" s="87"/>
      <c r="S45" s="87"/>
      <c r="T45" s="87"/>
      <c r="U45" s="87"/>
      <c r="V45" s="87"/>
    </row>
    <row r="46" spans="1:22" ht="13.5">
      <c r="A46" s="3"/>
      <c r="B46" s="3"/>
      <c r="C46" s="3"/>
      <c r="D46" s="3"/>
      <c r="E46" s="3"/>
      <c r="F46" s="3"/>
      <c r="G46" s="3"/>
      <c r="H46" s="3"/>
      <c r="I46" s="3"/>
      <c r="J46" s="3"/>
      <c r="K46" s="3"/>
      <c r="L46" s="3"/>
      <c r="M46" s="14"/>
      <c r="N46" s="87"/>
      <c r="O46" s="87"/>
      <c r="P46" s="87"/>
      <c r="Q46" s="87"/>
      <c r="R46" s="87"/>
      <c r="S46" s="87"/>
      <c r="T46" s="87"/>
      <c r="U46" s="87"/>
      <c r="V46" s="87"/>
    </row>
    <row r="47" spans="1:22" ht="13.5">
      <c r="A47" s="3"/>
      <c r="B47" s="3"/>
      <c r="C47" s="3"/>
      <c r="D47" s="3"/>
      <c r="E47" s="3"/>
      <c r="F47" s="3"/>
      <c r="G47" s="3"/>
      <c r="H47" s="3"/>
      <c r="I47" s="3"/>
      <c r="J47" s="3"/>
      <c r="K47" s="3"/>
      <c r="L47" s="3"/>
      <c r="M47" s="14"/>
      <c r="N47" s="87"/>
      <c r="O47" s="87"/>
      <c r="P47" s="87"/>
      <c r="Q47" s="87"/>
      <c r="R47" s="87"/>
      <c r="S47" s="87"/>
      <c r="T47" s="87"/>
      <c r="U47" s="87"/>
      <c r="V47" s="87"/>
    </row>
    <row r="48" spans="1:22" ht="13.5">
      <c r="A48" s="3"/>
      <c r="B48" s="3"/>
      <c r="C48" s="3"/>
      <c r="D48" s="3"/>
      <c r="E48" s="3"/>
      <c r="F48" s="3"/>
      <c r="G48" s="3"/>
      <c r="H48" s="3"/>
      <c r="I48" s="3"/>
      <c r="J48" s="3"/>
      <c r="K48" s="3"/>
      <c r="L48" s="3"/>
      <c r="M48" s="14"/>
      <c r="N48" s="87"/>
      <c r="O48" s="87"/>
      <c r="P48" s="87"/>
      <c r="Q48" s="87"/>
      <c r="R48" s="87"/>
      <c r="S48" s="87"/>
      <c r="T48" s="87"/>
      <c r="U48" s="87"/>
      <c r="V48" s="87"/>
    </row>
    <row r="49" spans="1:22" ht="13.5">
      <c r="A49" s="3"/>
      <c r="B49" s="3"/>
      <c r="C49" s="3"/>
      <c r="D49" s="3"/>
      <c r="E49" s="3"/>
      <c r="F49" s="3"/>
      <c r="G49" s="3"/>
      <c r="H49" s="3"/>
      <c r="I49" s="3"/>
      <c r="J49" s="3"/>
      <c r="K49" s="3"/>
      <c r="L49" s="3"/>
      <c r="M49" s="14"/>
      <c r="N49" s="87"/>
      <c r="O49" s="87"/>
      <c r="P49" s="87"/>
      <c r="Q49" s="87"/>
      <c r="R49" s="87"/>
      <c r="S49" s="87"/>
      <c r="T49" s="87"/>
      <c r="U49" s="87"/>
      <c r="V49" s="87"/>
    </row>
    <row r="50" spans="1:22" ht="13.5">
      <c r="A50" s="3"/>
      <c r="B50" s="3"/>
      <c r="C50" s="3"/>
      <c r="D50" s="3"/>
      <c r="E50" s="3"/>
      <c r="F50" s="3"/>
      <c r="G50" s="3"/>
      <c r="H50" s="3"/>
      <c r="I50" s="3"/>
      <c r="J50" s="3"/>
      <c r="K50" s="3"/>
      <c r="L50" s="3"/>
      <c r="M50" s="14"/>
      <c r="N50" s="87"/>
      <c r="O50" s="87"/>
      <c r="P50" s="87"/>
      <c r="Q50" s="87"/>
      <c r="R50" s="87"/>
      <c r="S50" s="87"/>
      <c r="T50" s="87"/>
      <c r="U50" s="87"/>
      <c r="V50" s="87"/>
    </row>
    <row r="51" spans="1:22" ht="13.5">
      <c r="A51" s="3"/>
      <c r="B51" s="3"/>
      <c r="C51" s="3"/>
      <c r="D51" s="3"/>
      <c r="E51" s="3"/>
      <c r="F51" s="3"/>
      <c r="G51" s="3"/>
      <c r="H51" s="3"/>
      <c r="I51" s="3"/>
      <c r="J51" s="3"/>
      <c r="K51" s="3"/>
      <c r="L51" s="3"/>
      <c r="M51" s="14"/>
      <c r="N51" s="87"/>
      <c r="O51" s="87"/>
      <c r="P51" s="87"/>
      <c r="Q51" s="87"/>
      <c r="R51" s="87"/>
      <c r="S51" s="87"/>
      <c r="T51" s="87"/>
      <c r="U51" s="87"/>
      <c r="V51" s="87"/>
    </row>
    <row r="52" spans="1:22" ht="13.5">
      <c r="A52" s="3"/>
      <c r="B52" s="3"/>
      <c r="C52" s="3"/>
      <c r="D52" s="3"/>
      <c r="E52" s="3"/>
      <c r="F52" s="3"/>
      <c r="G52" s="3"/>
      <c r="H52" s="3"/>
      <c r="I52" s="3"/>
      <c r="J52" s="3"/>
      <c r="K52" s="3"/>
      <c r="L52" s="3"/>
      <c r="M52" s="14"/>
      <c r="N52" s="87"/>
      <c r="O52" s="87"/>
      <c r="P52" s="87"/>
      <c r="Q52" s="87"/>
      <c r="R52" s="87"/>
      <c r="S52" s="87"/>
      <c r="T52" s="87"/>
      <c r="U52" s="87"/>
      <c r="V52" s="87"/>
    </row>
    <row r="53" spans="1:22" ht="13.5">
      <c r="A53" s="3"/>
      <c r="B53" s="3"/>
      <c r="C53" s="3"/>
      <c r="D53" s="3"/>
      <c r="E53" s="3"/>
      <c r="F53" s="3"/>
      <c r="G53" s="3"/>
      <c r="H53" s="3"/>
      <c r="I53" s="3"/>
      <c r="J53" s="3"/>
      <c r="K53" s="3"/>
      <c r="L53" s="3"/>
      <c r="M53" s="14"/>
      <c r="N53" s="87"/>
      <c r="O53" s="87"/>
      <c r="P53" s="87"/>
      <c r="Q53" s="87"/>
      <c r="R53" s="87"/>
      <c r="S53" s="87"/>
      <c r="T53" s="87"/>
      <c r="U53" s="87"/>
      <c r="V53" s="87"/>
    </row>
    <row r="54" spans="1:22" ht="13.5">
      <c r="A54" s="3"/>
      <c r="B54" s="3"/>
      <c r="C54" s="3"/>
      <c r="D54" s="3"/>
      <c r="E54" s="3"/>
      <c r="F54" s="3"/>
      <c r="G54" s="3"/>
      <c r="H54" s="3"/>
      <c r="I54" s="3"/>
      <c r="J54" s="3"/>
      <c r="K54" s="3"/>
      <c r="L54" s="3"/>
      <c r="M54" s="14"/>
      <c r="N54" s="87"/>
      <c r="O54" s="87"/>
      <c r="P54" s="87"/>
      <c r="Q54" s="87"/>
      <c r="R54" s="87"/>
      <c r="S54" s="87"/>
      <c r="T54" s="87"/>
      <c r="U54" s="87"/>
      <c r="V54" s="87"/>
    </row>
    <row r="55" spans="1:22" ht="13.5">
      <c r="A55" s="3"/>
      <c r="B55" s="3"/>
      <c r="C55" s="3"/>
      <c r="D55" s="3"/>
      <c r="E55" s="3"/>
      <c r="F55" s="3"/>
      <c r="G55" s="3"/>
      <c r="H55" s="3"/>
      <c r="I55" s="3"/>
      <c r="J55" s="3"/>
      <c r="K55" s="3"/>
      <c r="L55" s="3"/>
      <c r="M55" s="14"/>
      <c r="N55" s="87"/>
      <c r="O55" s="87"/>
      <c r="P55" s="87"/>
      <c r="Q55" s="87"/>
      <c r="R55" s="87"/>
      <c r="S55" s="87"/>
      <c r="T55" s="87"/>
      <c r="U55" s="87"/>
      <c r="V55" s="87"/>
    </row>
    <row r="56" spans="1:22" ht="13.5">
      <c r="A56" s="3"/>
      <c r="B56" s="3"/>
      <c r="C56" s="3"/>
      <c r="D56" s="3"/>
      <c r="E56" s="3"/>
      <c r="F56" s="3"/>
      <c r="G56" s="3"/>
      <c r="H56" s="3"/>
      <c r="I56" s="3"/>
      <c r="J56" s="3"/>
      <c r="K56" s="3"/>
      <c r="L56" s="3"/>
      <c r="M56" s="14"/>
      <c r="N56" s="87"/>
      <c r="O56" s="87"/>
      <c r="P56" s="87"/>
      <c r="Q56" s="87"/>
      <c r="R56" s="87"/>
      <c r="S56" s="87"/>
      <c r="T56" s="87"/>
      <c r="U56" s="87"/>
      <c r="V56" s="87"/>
    </row>
    <row r="57" spans="1:22" ht="13.5">
      <c r="A57" s="3"/>
      <c r="B57" s="3"/>
      <c r="C57" s="3"/>
      <c r="D57" s="3"/>
      <c r="E57" s="3"/>
      <c r="F57" s="3"/>
      <c r="G57" s="3"/>
      <c r="H57" s="3"/>
      <c r="I57" s="3"/>
      <c r="J57" s="3"/>
      <c r="K57" s="3"/>
      <c r="L57" s="3"/>
      <c r="M57" s="14"/>
      <c r="N57" s="87"/>
      <c r="O57" s="87"/>
      <c r="P57" s="87"/>
      <c r="Q57" s="87"/>
      <c r="R57" s="87"/>
      <c r="S57" s="87"/>
      <c r="T57" s="87"/>
      <c r="U57" s="87"/>
      <c r="V57" s="87"/>
    </row>
    <row r="58" spans="1:22" ht="13.5">
      <c r="A58" s="3"/>
      <c r="B58" s="3"/>
      <c r="C58" s="3"/>
      <c r="D58" s="3"/>
      <c r="E58" s="3"/>
      <c r="F58" s="3"/>
      <c r="G58" s="3"/>
      <c r="H58" s="3"/>
      <c r="I58" s="3"/>
      <c r="J58" s="3"/>
      <c r="K58" s="3"/>
      <c r="L58" s="3"/>
      <c r="M58" s="14"/>
      <c r="N58" s="87"/>
      <c r="O58" s="87"/>
      <c r="P58" s="87"/>
      <c r="Q58" s="87"/>
      <c r="R58" s="87"/>
      <c r="S58" s="87"/>
      <c r="T58" s="87"/>
      <c r="U58" s="87"/>
      <c r="V58" s="87"/>
    </row>
    <row r="59" spans="1:22" ht="13.5">
      <c r="A59" s="3"/>
      <c r="B59" s="3"/>
      <c r="C59" s="3"/>
      <c r="D59" s="3"/>
      <c r="E59" s="3"/>
      <c r="F59" s="3"/>
      <c r="G59" s="3"/>
      <c r="H59" s="3"/>
      <c r="I59" s="3"/>
      <c r="J59" s="3"/>
      <c r="K59" s="3"/>
      <c r="L59" s="3"/>
      <c r="M59" s="14"/>
      <c r="N59" s="87"/>
      <c r="O59" s="87"/>
      <c r="P59" s="87"/>
      <c r="Q59" s="87"/>
      <c r="R59" s="87"/>
      <c r="S59" s="87"/>
      <c r="T59" s="87"/>
      <c r="U59" s="87"/>
      <c r="V59" s="87"/>
    </row>
    <row r="60" spans="1:22" ht="13.5">
      <c r="A60" s="3"/>
      <c r="B60" s="3"/>
      <c r="C60" s="3"/>
      <c r="D60" s="3"/>
      <c r="E60" s="3"/>
      <c r="F60" s="3"/>
      <c r="G60" s="3"/>
      <c r="H60" s="3"/>
      <c r="I60" s="3"/>
      <c r="J60" s="3"/>
      <c r="K60" s="3"/>
      <c r="L60" s="3"/>
      <c r="M60" s="14"/>
      <c r="N60" s="87"/>
      <c r="O60" s="87"/>
      <c r="P60" s="87"/>
      <c r="Q60" s="87"/>
      <c r="R60" s="87"/>
      <c r="S60" s="87"/>
      <c r="T60" s="87"/>
      <c r="U60" s="87"/>
      <c r="V60" s="87"/>
    </row>
  </sheetData>
  <sheetProtection/>
  <mergeCells count="220">
    <mergeCell ref="S31:T31"/>
    <mergeCell ref="U25:V25"/>
    <mergeCell ref="Q26:R26"/>
    <mergeCell ref="S26:T26"/>
    <mergeCell ref="U34:V34"/>
    <mergeCell ref="Q28:R28"/>
    <mergeCell ref="S28:T28"/>
    <mergeCell ref="U28:V28"/>
    <mergeCell ref="S27:T27"/>
    <mergeCell ref="S32:T32"/>
    <mergeCell ref="Q30:R30"/>
    <mergeCell ref="S30:T30"/>
    <mergeCell ref="U30:V30"/>
    <mergeCell ref="Q31:R31"/>
    <mergeCell ref="Q32:R32"/>
    <mergeCell ref="U31:V31"/>
    <mergeCell ref="A1:L1"/>
    <mergeCell ref="P36:T36"/>
    <mergeCell ref="U32:V32"/>
    <mergeCell ref="Q33:R33"/>
    <mergeCell ref="S33:T33"/>
    <mergeCell ref="U33:V33"/>
    <mergeCell ref="Q34:R34"/>
    <mergeCell ref="S34:T34"/>
    <mergeCell ref="Q29:R29"/>
    <mergeCell ref="S29:T29"/>
    <mergeCell ref="U29:V29"/>
    <mergeCell ref="Q25:R25"/>
    <mergeCell ref="S25:T25"/>
    <mergeCell ref="Q24:R24"/>
    <mergeCell ref="S24:T24"/>
    <mergeCell ref="U24:V24"/>
    <mergeCell ref="U19:V19"/>
    <mergeCell ref="U26:V26"/>
    <mergeCell ref="Q27:R27"/>
    <mergeCell ref="U27:V27"/>
    <mergeCell ref="U22:V22"/>
    <mergeCell ref="Q23:R23"/>
    <mergeCell ref="S23:T23"/>
    <mergeCell ref="U23:V23"/>
    <mergeCell ref="S22:T22"/>
    <mergeCell ref="Q22:R22"/>
    <mergeCell ref="Q16:R16"/>
    <mergeCell ref="S16:T16"/>
    <mergeCell ref="U16:V16"/>
    <mergeCell ref="Q17:R17"/>
    <mergeCell ref="U17:V17"/>
    <mergeCell ref="Q18:R18"/>
    <mergeCell ref="S18:T18"/>
    <mergeCell ref="U18:V18"/>
    <mergeCell ref="S17:T17"/>
    <mergeCell ref="S12:T12"/>
    <mergeCell ref="Q13:R13"/>
    <mergeCell ref="Q20:R20"/>
    <mergeCell ref="S20:T20"/>
    <mergeCell ref="U20:V20"/>
    <mergeCell ref="Q21:R21"/>
    <mergeCell ref="S21:T21"/>
    <mergeCell ref="U21:V21"/>
    <mergeCell ref="Q19:R19"/>
    <mergeCell ref="S19:T19"/>
    <mergeCell ref="U14:V14"/>
    <mergeCell ref="U6:V6"/>
    <mergeCell ref="Q7:R7"/>
    <mergeCell ref="U7:V7"/>
    <mergeCell ref="S8:T8"/>
    <mergeCell ref="U8:V8"/>
    <mergeCell ref="S7:T7"/>
    <mergeCell ref="U12:V12"/>
    <mergeCell ref="S13:T13"/>
    <mergeCell ref="U13:V13"/>
    <mergeCell ref="Q11:R11"/>
    <mergeCell ref="S11:T11"/>
    <mergeCell ref="U11:V11"/>
    <mergeCell ref="Q12:R12"/>
    <mergeCell ref="S6:T6"/>
    <mergeCell ref="Q15:R15"/>
    <mergeCell ref="S15:T15"/>
    <mergeCell ref="U15:V15"/>
    <mergeCell ref="Q14:R14"/>
    <mergeCell ref="S14:T14"/>
    <mergeCell ref="Q3:R3"/>
    <mergeCell ref="Q9:R9"/>
    <mergeCell ref="Q8:R8"/>
    <mergeCell ref="Q10:R10"/>
    <mergeCell ref="S10:T10"/>
    <mergeCell ref="U10:V10"/>
    <mergeCell ref="S3:T3"/>
    <mergeCell ref="U3:V3"/>
    <mergeCell ref="Q4:R4"/>
    <mergeCell ref="S4:T4"/>
    <mergeCell ref="U4:V4"/>
    <mergeCell ref="S9:T9"/>
    <mergeCell ref="U9:V9"/>
    <mergeCell ref="Q5:R5"/>
    <mergeCell ref="S5:T5"/>
    <mergeCell ref="U5:V5"/>
    <mergeCell ref="C3:C4"/>
    <mergeCell ref="E9:F9"/>
    <mergeCell ref="I7:J7"/>
    <mergeCell ref="I8:J8"/>
    <mergeCell ref="I9:J9"/>
    <mergeCell ref="E15:F15"/>
    <mergeCell ref="A5:A9"/>
    <mergeCell ref="D36:H36"/>
    <mergeCell ref="E3:F3"/>
    <mergeCell ref="G3:H3"/>
    <mergeCell ref="E5:F5"/>
    <mergeCell ref="E6:F6"/>
    <mergeCell ref="E7:F7"/>
    <mergeCell ref="E8:F8"/>
    <mergeCell ref="E13:F13"/>
    <mergeCell ref="E10:F10"/>
    <mergeCell ref="I16:J16"/>
    <mergeCell ref="I23:J23"/>
    <mergeCell ref="E12:F12"/>
    <mergeCell ref="I3:J3"/>
    <mergeCell ref="E4:F4"/>
    <mergeCell ref="Q6:R6"/>
    <mergeCell ref="G4:H4"/>
    <mergeCell ref="I4:J4"/>
    <mergeCell ref="I5:J5"/>
    <mergeCell ref="I6:J6"/>
    <mergeCell ref="E28:F28"/>
    <mergeCell ref="E18:F18"/>
    <mergeCell ref="E19:F19"/>
    <mergeCell ref="I17:J17"/>
    <mergeCell ref="I18:J18"/>
    <mergeCell ref="I19:J19"/>
    <mergeCell ref="G19:H19"/>
    <mergeCell ref="I21:J21"/>
    <mergeCell ref="E32:F32"/>
    <mergeCell ref="E25:F25"/>
    <mergeCell ref="E26:F26"/>
    <mergeCell ref="I12:J12"/>
    <mergeCell ref="I13:J13"/>
    <mergeCell ref="I10:J10"/>
    <mergeCell ref="I11:J11"/>
    <mergeCell ref="E11:F11"/>
    <mergeCell ref="G20:H20"/>
    <mergeCell ref="I20:J20"/>
    <mergeCell ref="I22:J22"/>
    <mergeCell ref="I14:J14"/>
    <mergeCell ref="I15:J15"/>
    <mergeCell ref="E23:F23"/>
    <mergeCell ref="E24:F24"/>
    <mergeCell ref="E31:F31"/>
    <mergeCell ref="E16:F16"/>
    <mergeCell ref="E30:F30"/>
    <mergeCell ref="E20:F20"/>
    <mergeCell ref="E29:F29"/>
    <mergeCell ref="G30:H30"/>
    <mergeCell ref="G31:H31"/>
    <mergeCell ref="G32:H32"/>
    <mergeCell ref="G25:H25"/>
    <mergeCell ref="G26:H26"/>
    <mergeCell ref="G27:H27"/>
    <mergeCell ref="I26:J26"/>
    <mergeCell ref="I27:J27"/>
    <mergeCell ref="I28:J28"/>
    <mergeCell ref="I29:J29"/>
    <mergeCell ref="I30:J30"/>
    <mergeCell ref="I31:J31"/>
    <mergeCell ref="E21:F21"/>
    <mergeCell ref="E22:F22"/>
    <mergeCell ref="G8:H8"/>
    <mergeCell ref="G9:H9"/>
    <mergeCell ref="G10:H10"/>
    <mergeCell ref="G11:H11"/>
    <mergeCell ref="G12:H12"/>
    <mergeCell ref="G24:H24"/>
    <mergeCell ref="E27:F27"/>
    <mergeCell ref="G28:H28"/>
    <mergeCell ref="I34:J34"/>
    <mergeCell ref="E33:F33"/>
    <mergeCell ref="E34:F34"/>
    <mergeCell ref="I24:J24"/>
    <mergeCell ref="I25:J25"/>
    <mergeCell ref="I32:J32"/>
    <mergeCell ref="I33:J33"/>
    <mergeCell ref="A30:A34"/>
    <mergeCell ref="L20:L24"/>
    <mergeCell ref="K25:K29"/>
    <mergeCell ref="L25:L29"/>
    <mergeCell ref="A20:A24"/>
    <mergeCell ref="A25:A29"/>
    <mergeCell ref="G29:H29"/>
    <mergeCell ref="G21:H21"/>
    <mergeCell ref="G22:H22"/>
    <mergeCell ref="G23:H23"/>
    <mergeCell ref="E14:F14"/>
    <mergeCell ref="E17:F17"/>
    <mergeCell ref="G6:H6"/>
    <mergeCell ref="G7:H7"/>
    <mergeCell ref="A37:L37"/>
    <mergeCell ref="K30:K34"/>
    <mergeCell ref="L30:L34"/>
    <mergeCell ref="K20:K24"/>
    <mergeCell ref="G33:H33"/>
    <mergeCell ref="G34:H34"/>
    <mergeCell ref="L10:L14"/>
    <mergeCell ref="G5:H5"/>
    <mergeCell ref="A10:A14"/>
    <mergeCell ref="A15:A19"/>
    <mergeCell ref="G13:H13"/>
    <mergeCell ref="G14:H14"/>
    <mergeCell ref="G15:H15"/>
    <mergeCell ref="G16:H16"/>
    <mergeCell ref="G17:H17"/>
    <mergeCell ref="G18:H18"/>
    <mergeCell ref="A3:B4"/>
    <mergeCell ref="A35:B36"/>
    <mergeCell ref="A2:L2"/>
    <mergeCell ref="M3:M4"/>
    <mergeCell ref="K15:K19"/>
    <mergeCell ref="L15:L19"/>
    <mergeCell ref="K5:K9"/>
    <mergeCell ref="K3:L4"/>
    <mergeCell ref="L5:L9"/>
    <mergeCell ref="K10:K14"/>
  </mergeCells>
  <printOptions/>
  <pageMargins left="0.54" right="0.22" top="0.41" bottom="0.59" header="0.33" footer="0.512"/>
  <pageSetup horizontalDpi="600" verticalDpi="600" orientation="portrait" paperSize="9" scale="86" r:id="rId3"/>
  <colBreaks count="1" manualBreakCount="1">
    <brk id="13" max="65535" man="1"/>
  </colBreaks>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V48"/>
  <sheetViews>
    <sheetView zoomScaleSheetLayoutView="100" zoomScalePageLayoutView="0" workbookViewId="0" topLeftCell="A1">
      <selection activeCell="A1" sqref="A1:L1"/>
    </sheetView>
  </sheetViews>
  <sheetFormatPr defaultColWidth="9.00390625" defaultRowHeight="13.5"/>
  <cols>
    <col min="1" max="1" width="2.875" style="12" customWidth="1"/>
    <col min="2" max="2" width="3.375" style="12" customWidth="1"/>
    <col min="3" max="3" width="56.25390625" style="12" customWidth="1"/>
    <col min="4" max="4" width="9.00390625" style="12" customWidth="1"/>
    <col min="5" max="10" width="5.25390625" style="12" customWidth="1"/>
    <col min="11" max="12" width="4.125" style="12" customWidth="1"/>
    <col min="13" max="13" width="20.00390625" style="36" customWidth="1"/>
    <col min="14" max="15" width="4.50390625" style="82" hidden="1" customWidth="1"/>
    <col min="16" max="16" width="8.625" style="82" hidden="1" customWidth="1"/>
    <col min="17" max="22" width="4.625" style="82" hidden="1" customWidth="1"/>
    <col min="23" max="16384" width="9.00390625" style="13" customWidth="1"/>
  </cols>
  <sheetData>
    <row r="1" spans="1:12" ht="24.75" customHeight="1">
      <c r="A1" s="185" t="str">
        <f>IF('表紙'!E10&amp;'表紙'!G10&amp;'表紙'!H10&amp;'表紙'!J10&amp;'表紙'!K10&amp;'表紙'!L10&lt;&gt;0,'表紙'!E10&amp;'表紙'!G10&amp;'表紙'!H10&amp;'表紙'!J10&amp;'表紙'!K10&amp;'表紙'!L10,"")</f>
        <v>年組氏名</v>
      </c>
      <c r="B1" s="185"/>
      <c r="C1" s="185"/>
      <c r="D1" s="185"/>
      <c r="E1" s="185"/>
      <c r="F1" s="185"/>
      <c r="G1" s="185"/>
      <c r="H1" s="185"/>
      <c r="I1" s="185"/>
      <c r="J1" s="185"/>
      <c r="K1" s="185"/>
      <c r="L1" s="185"/>
    </row>
    <row r="2" spans="1:22" ht="22.5" customHeight="1" thickBot="1">
      <c r="A2" s="93" t="s">
        <v>31</v>
      </c>
      <c r="B2" s="93"/>
      <c r="C2" s="93"/>
      <c r="D2" s="93"/>
      <c r="E2" s="93"/>
      <c r="F2" s="93"/>
      <c r="G2" s="93"/>
      <c r="H2" s="93"/>
      <c r="I2" s="93"/>
      <c r="J2" s="93"/>
      <c r="K2" s="3"/>
      <c r="L2" s="3"/>
      <c r="M2" s="14"/>
      <c r="N2" s="83"/>
      <c r="O2" s="83"/>
      <c r="P2" s="83"/>
      <c r="Q2" s="83"/>
      <c r="R2" s="83"/>
      <c r="S2" s="83"/>
      <c r="T2" s="83"/>
      <c r="U2" s="83"/>
      <c r="V2" s="83"/>
    </row>
    <row r="3" spans="1:22" ht="56.25" customHeight="1">
      <c r="A3" s="209"/>
      <c r="B3" s="183"/>
      <c r="C3" s="207" t="s">
        <v>0</v>
      </c>
      <c r="D3" s="52" t="s">
        <v>1</v>
      </c>
      <c r="E3" s="193" t="s">
        <v>135</v>
      </c>
      <c r="F3" s="194"/>
      <c r="G3" s="193" t="s">
        <v>24</v>
      </c>
      <c r="H3" s="194"/>
      <c r="I3" s="190" t="s">
        <v>136</v>
      </c>
      <c r="J3" s="191"/>
      <c r="K3" s="204" t="s">
        <v>17</v>
      </c>
      <c r="L3" s="124"/>
      <c r="M3" s="113" t="s">
        <v>53</v>
      </c>
      <c r="N3" s="83"/>
      <c r="O3" s="83"/>
      <c r="P3" s="84" t="s">
        <v>1</v>
      </c>
      <c r="Q3" s="184" t="s">
        <v>152</v>
      </c>
      <c r="R3" s="184"/>
      <c r="S3" s="184" t="s">
        <v>153</v>
      </c>
      <c r="T3" s="184"/>
      <c r="U3" s="189" t="s">
        <v>154</v>
      </c>
      <c r="V3" s="184"/>
    </row>
    <row r="4" spans="1:22" ht="14.25" thickBot="1">
      <c r="A4" s="210"/>
      <c r="B4" s="176"/>
      <c r="C4" s="208"/>
      <c r="D4" s="37" t="s">
        <v>4</v>
      </c>
      <c r="E4" s="176" t="s">
        <v>4</v>
      </c>
      <c r="F4" s="176"/>
      <c r="G4" s="176" t="s">
        <v>5</v>
      </c>
      <c r="H4" s="176"/>
      <c r="I4" s="176" t="s">
        <v>5</v>
      </c>
      <c r="J4" s="192"/>
      <c r="K4" s="205"/>
      <c r="L4" s="126"/>
      <c r="M4" s="113"/>
      <c r="N4" s="83" t="s">
        <v>19</v>
      </c>
      <c r="O4" s="83" t="s">
        <v>20</v>
      </c>
      <c r="P4" s="85" t="s">
        <v>4</v>
      </c>
      <c r="Q4" s="177" t="s">
        <v>4</v>
      </c>
      <c r="R4" s="177"/>
      <c r="S4" s="177" t="s">
        <v>5</v>
      </c>
      <c r="T4" s="177"/>
      <c r="U4" s="177" t="s">
        <v>5</v>
      </c>
      <c r="V4" s="177"/>
    </row>
    <row r="5" spans="1:22" ht="45" customHeight="1">
      <c r="A5" s="178" t="s">
        <v>25</v>
      </c>
      <c r="B5" s="18">
        <v>1</v>
      </c>
      <c r="C5" s="48" t="s">
        <v>86</v>
      </c>
      <c r="D5" s="53" t="b">
        <v>0</v>
      </c>
      <c r="E5" s="146" t="b">
        <v>0</v>
      </c>
      <c r="F5" s="146"/>
      <c r="G5" s="146" t="b">
        <v>0</v>
      </c>
      <c r="H5" s="146"/>
      <c r="I5" s="146" t="b">
        <v>0</v>
      </c>
      <c r="J5" s="187"/>
      <c r="K5" s="214">
        <f>SUM(P5:V13)</f>
        <v>0</v>
      </c>
      <c r="L5" s="195" t="s">
        <v>18</v>
      </c>
      <c r="M5" s="1" t="str">
        <f>IF(OR(N5=4,O5&gt;=2),"入力確認を！","")</f>
        <v>入力確認を！</v>
      </c>
      <c r="N5" s="83">
        <f aca="true" t="shared" si="0" ref="N5:N22">COUNTIF(D5:J5,FALSE)</f>
        <v>4</v>
      </c>
      <c r="O5" s="83">
        <f aca="true" t="shared" si="1" ref="O5:O22">COUNTIF(D5:J5,TRUE)</f>
        <v>0</v>
      </c>
      <c r="P5" s="86">
        <f aca="true" t="shared" si="2" ref="P5:P22">IF(D5=TRUE,0,0)</f>
        <v>0</v>
      </c>
      <c r="Q5" s="177">
        <f>IF(E5=TRUE,0,0)</f>
        <v>0</v>
      </c>
      <c r="R5" s="177"/>
      <c r="S5" s="177">
        <f>IF(G5&lt;&gt;TRUE,0,1)</f>
        <v>0</v>
      </c>
      <c r="T5" s="177"/>
      <c r="U5" s="177">
        <f>IF(I5&lt;&gt;TRUE,0,1)</f>
        <v>0</v>
      </c>
      <c r="V5" s="177"/>
    </row>
    <row r="6" spans="1:22" ht="22.5" customHeight="1">
      <c r="A6" s="179"/>
      <c r="B6" s="21">
        <v>2</v>
      </c>
      <c r="C6" s="49" t="s">
        <v>87</v>
      </c>
      <c r="D6" s="54" t="b">
        <v>0</v>
      </c>
      <c r="E6" s="144" t="b">
        <v>0</v>
      </c>
      <c r="F6" s="144"/>
      <c r="G6" s="144" t="b">
        <v>0</v>
      </c>
      <c r="H6" s="144"/>
      <c r="I6" s="144" t="b">
        <v>0</v>
      </c>
      <c r="J6" s="188"/>
      <c r="K6" s="215"/>
      <c r="L6" s="196"/>
      <c r="M6" s="1" t="str">
        <f aca="true" t="shared" si="3" ref="M6:M22">IF(OR(N6=4,O6&gt;=2),"入力確認を！","")</f>
        <v>入力確認を！</v>
      </c>
      <c r="N6" s="83">
        <f t="shared" si="0"/>
        <v>4</v>
      </c>
      <c r="O6" s="83">
        <f t="shared" si="1"/>
        <v>0</v>
      </c>
      <c r="P6" s="86">
        <f t="shared" si="2"/>
        <v>0</v>
      </c>
      <c r="Q6" s="177">
        <f>IF(E6=TRUE,0,0)</f>
        <v>0</v>
      </c>
      <c r="R6" s="177"/>
      <c r="S6" s="177">
        <f>IF(G6&lt;&gt;TRUE,0,1)</f>
        <v>0</v>
      </c>
      <c r="T6" s="177"/>
      <c r="U6" s="177">
        <f>IF(I6&lt;&gt;TRUE,0,1)</f>
        <v>0</v>
      </c>
      <c r="V6" s="177"/>
    </row>
    <row r="7" spans="1:22" ht="22.5" customHeight="1">
      <c r="A7" s="179"/>
      <c r="B7" s="21">
        <v>3</v>
      </c>
      <c r="C7" s="49" t="s">
        <v>88</v>
      </c>
      <c r="D7" s="54" t="b">
        <v>0</v>
      </c>
      <c r="E7" s="144" t="b">
        <v>0</v>
      </c>
      <c r="F7" s="144"/>
      <c r="G7" s="144" t="b">
        <v>0</v>
      </c>
      <c r="H7" s="144"/>
      <c r="I7" s="144" t="b">
        <v>0</v>
      </c>
      <c r="J7" s="188"/>
      <c r="K7" s="215"/>
      <c r="L7" s="196"/>
      <c r="M7" s="1" t="str">
        <f t="shared" si="3"/>
        <v>入力確認を！</v>
      </c>
      <c r="N7" s="83">
        <f t="shared" si="0"/>
        <v>4</v>
      </c>
      <c r="O7" s="83">
        <f t="shared" si="1"/>
        <v>0</v>
      </c>
      <c r="P7" s="86">
        <f t="shared" si="2"/>
        <v>0</v>
      </c>
      <c r="Q7" s="177">
        <f aca="true" t="shared" si="4" ref="Q7:Q18">IF(E7=TRUE,0,0)</f>
        <v>0</v>
      </c>
      <c r="R7" s="177"/>
      <c r="S7" s="177">
        <f aca="true" t="shared" si="5" ref="S7:S18">IF(G7&lt;&gt;TRUE,0,1)</f>
        <v>0</v>
      </c>
      <c r="T7" s="177"/>
      <c r="U7" s="177">
        <f aca="true" t="shared" si="6" ref="U7:U18">IF(I7&lt;&gt;TRUE,0,1)</f>
        <v>0</v>
      </c>
      <c r="V7" s="177"/>
    </row>
    <row r="8" spans="1:22" ht="22.5" customHeight="1">
      <c r="A8" s="179"/>
      <c r="B8" s="21">
        <v>4</v>
      </c>
      <c r="C8" s="49" t="s">
        <v>89</v>
      </c>
      <c r="D8" s="54" t="b">
        <v>0</v>
      </c>
      <c r="E8" s="144" t="b">
        <v>0</v>
      </c>
      <c r="F8" s="144"/>
      <c r="G8" s="144" t="b">
        <v>0</v>
      </c>
      <c r="H8" s="144"/>
      <c r="I8" s="144" t="b">
        <v>0</v>
      </c>
      <c r="J8" s="188"/>
      <c r="K8" s="215"/>
      <c r="L8" s="196"/>
      <c r="M8" s="1" t="str">
        <f t="shared" si="3"/>
        <v>入力確認を！</v>
      </c>
      <c r="N8" s="83">
        <f t="shared" si="0"/>
        <v>4</v>
      </c>
      <c r="O8" s="83">
        <f t="shared" si="1"/>
        <v>0</v>
      </c>
      <c r="P8" s="86">
        <f t="shared" si="2"/>
        <v>0</v>
      </c>
      <c r="Q8" s="177">
        <f t="shared" si="4"/>
        <v>0</v>
      </c>
      <c r="R8" s="177"/>
      <c r="S8" s="177">
        <f t="shared" si="5"/>
        <v>0</v>
      </c>
      <c r="T8" s="177"/>
      <c r="U8" s="177">
        <f t="shared" si="6"/>
        <v>0</v>
      </c>
      <c r="V8" s="177"/>
    </row>
    <row r="9" spans="1:22" ht="22.5" customHeight="1">
      <c r="A9" s="179"/>
      <c r="B9" s="21">
        <v>5</v>
      </c>
      <c r="C9" s="49" t="s">
        <v>90</v>
      </c>
      <c r="D9" s="54" t="b">
        <v>0</v>
      </c>
      <c r="E9" s="144" t="b">
        <v>0</v>
      </c>
      <c r="F9" s="144"/>
      <c r="G9" s="144" t="b">
        <v>0</v>
      </c>
      <c r="H9" s="144"/>
      <c r="I9" s="144" t="b">
        <v>0</v>
      </c>
      <c r="J9" s="188"/>
      <c r="K9" s="215"/>
      <c r="L9" s="196"/>
      <c r="M9" s="1" t="str">
        <f t="shared" si="3"/>
        <v>入力確認を！</v>
      </c>
      <c r="N9" s="83">
        <f t="shared" si="0"/>
        <v>4</v>
      </c>
      <c r="O9" s="83">
        <f t="shared" si="1"/>
        <v>0</v>
      </c>
      <c r="P9" s="86">
        <f t="shared" si="2"/>
        <v>0</v>
      </c>
      <c r="Q9" s="177">
        <f t="shared" si="4"/>
        <v>0</v>
      </c>
      <c r="R9" s="177"/>
      <c r="S9" s="177">
        <f t="shared" si="5"/>
        <v>0</v>
      </c>
      <c r="T9" s="177"/>
      <c r="U9" s="177">
        <f t="shared" si="6"/>
        <v>0</v>
      </c>
      <c r="V9" s="177"/>
    </row>
    <row r="10" spans="1:22" ht="45" customHeight="1">
      <c r="A10" s="179"/>
      <c r="B10" s="21">
        <v>6</v>
      </c>
      <c r="C10" s="49" t="s">
        <v>91</v>
      </c>
      <c r="D10" s="54" t="b">
        <v>0</v>
      </c>
      <c r="E10" s="144" t="b">
        <v>0</v>
      </c>
      <c r="F10" s="144"/>
      <c r="G10" s="144" t="b">
        <v>0</v>
      </c>
      <c r="H10" s="144"/>
      <c r="I10" s="144" t="b">
        <v>0</v>
      </c>
      <c r="J10" s="188"/>
      <c r="K10" s="215"/>
      <c r="L10" s="196"/>
      <c r="M10" s="1" t="str">
        <f t="shared" si="3"/>
        <v>入力確認を！</v>
      </c>
      <c r="N10" s="83">
        <f t="shared" si="0"/>
        <v>4</v>
      </c>
      <c r="O10" s="83">
        <f t="shared" si="1"/>
        <v>0</v>
      </c>
      <c r="P10" s="86">
        <f t="shared" si="2"/>
        <v>0</v>
      </c>
      <c r="Q10" s="177">
        <f t="shared" si="4"/>
        <v>0</v>
      </c>
      <c r="R10" s="177"/>
      <c r="S10" s="177">
        <f t="shared" si="5"/>
        <v>0</v>
      </c>
      <c r="T10" s="177"/>
      <c r="U10" s="177">
        <f t="shared" si="6"/>
        <v>0</v>
      </c>
      <c r="V10" s="177"/>
    </row>
    <row r="11" spans="1:22" ht="22.5" customHeight="1">
      <c r="A11" s="179"/>
      <c r="B11" s="21">
        <v>7</v>
      </c>
      <c r="C11" s="49" t="s">
        <v>92</v>
      </c>
      <c r="D11" s="54" t="b">
        <v>0</v>
      </c>
      <c r="E11" s="144" t="b">
        <v>0</v>
      </c>
      <c r="F11" s="144"/>
      <c r="G11" s="144" t="b">
        <v>0</v>
      </c>
      <c r="H11" s="144"/>
      <c r="I11" s="144" t="b">
        <v>0</v>
      </c>
      <c r="J11" s="188"/>
      <c r="K11" s="215"/>
      <c r="L11" s="196"/>
      <c r="M11" s="1" t="str">
        <f t="shared" si="3"/>
        <v>入力確認を！</v>
      </c>
      <c r="N11" s="83">
        <f t="shared" si="0"/>
        <v>4</v>
      </c>
      <c r="O11" s="83">
        <f t="shared" si="1"/>
        <v>0</v>
      </c>
      <c r="P11" s="86">
        <f t="shared" si="2"/>
        <v>0</v>
      </c>
      <c r="Q11" s="177">
        <f t="shared" si="4"/>
        <v>0</v>
      </c>
      <c r="R11" s="177"/>
      <c r="S11" s="177">
        <f t="shared" si="5"/>
        <v>0</v>
      </c>
      <c r="T11" s="177"/>
      <c r="U11" s="177">
        <f t="shared" si="6"/>
        <v>0</v>
      </c>
      <c r="V11" s="177"/>
    </row>
    <row r="12" spans="1:22" ht="22.5" customHeight="1">
      <c r="A12" s="179"/>
      <c r="B12" s="21">
        <v>8</v>
      </c>
      <c r="C12" s="49" t="s">
        <v>93</v>
      </c>
      <c r="D12" s="54" t="b">
        <v>0</v>
      </c>
      <c r="E12" s="144" t="b">
        <v>0</v>
      </c>
      <c r="F12" s="144"/>
      <c r="G12" s="144" t="b">
        <v>0</v>
      </c>
      <c r="H12" s="144"/>
      <c r="I12" s="144" t="b">
        <v>0</v>
      </c>
      <c r="J12" s="188"/>
      <c r="K12" s="215"/>
      <c r="L12" s="196"/>
      <c r="M12" s="1" t="str">
        <f t="shared" si="3"/>
        <v>入力確認を！</v>
      </c>
      <c r="N12" s="83">
        <f t="shared" si="0"/>
        <v>4</v>
      </c>
      <c r="O12" s="83">
        <f t="shared" si="1"/>
        <v>0</v>
      </c>
      <c r="P12" s="86">
        <f t="shared" si="2"/>
        <v>0</v>
      </c>
      <c r="Q12" s="177">
        <f t="shared" si="4"/>
        <v>0</v>
      </c>
      <c r="R12" s="177"/>
      <c r="S12" s="177">
        <f t="shared" si="5"/>
        <v>0</v>
      </c>
      <c r="T12" s="177"/>
      <c r="U12" s="177">
        <f t="shared" si="6"/>
        <v>0</v>
      </c>
      <c r="V12" s="177"/>
    </row>
    <row r="13" spans="1:22" ht="22.5" customHeight="1" thickBot="1">
      <c r="A13" s="180"/>
      <c r="B13" s="25">
        <v>9</v>
      </c>
      <c r="C13" s="50" t="s">
        <v>94</v>
      </c>
      <c r="D13" s="55" t="b">
        <v>0</v>
      </c>
      <c r="E13" s="145" t="b">
        <v>0</v>
      </c>
      <c r="F13" s="145"/>
      <c r="G13" s="145" t="b">
        <v>0</v>
      </c>
      <c r="H13" s="145"/>
      <c r="I13" s="145" t="b">
        <v>0</v>
      </c>
      <c r="J13" s="206"/>
      <c r="K13" s="216"/>
      <c r="L13" s="197"/>
      <c r="M13" s="1" t="str">
        <f t="shared" si="3"/>
        <v>入力確認を！</v>
      </c>
      <c r="N13" s="83">
        <f t="shared" si="0"/>
        <v>4</v>
      </c>
      <c r="O13" s="83">
        <f t="shared" si="1"/>
        <v>0</v>
      </c>
      <c r="P13" s="86">
        <f t="shared" si="2"/>
        <v>0</v>
      </c>
      <c r="Q13" s="177">
        <f t="shared" si="4"/>
        <v>0</v>
      </c>
      <c r="R13" s="177"/>
      <c r="S13" s="177">
        <f t="shared" si="5"/>
        <v>0</v>
      </c>
      <c r="T13" s="177"/>
      <c r="U13" s="177">
        <f t="shared" si="6"/>
        <v>0</v>
      </c>
      <c r="V13" s="177"/>
    </row>
    <row r="14" spans="1:22" ht="22.5" customHeight="1">
      <c r="A14" s="138" t="s">
        <v>26</v>
      </c>
      <c r="B14" s="18">
        <v>10</v>
      </c>
      <c r="C14" s="48" t="s">
        <v>95</v>
      </c>
      <c r="D14" s="53" t="b">
        <v>0</v>
      </c>
      <c r="E14" s="146" t="b">
        <v>0</v>
      </c>
      <c r="F14" s="146"/>
      <c r="G14" s="146" t="b">
        <v>0</v>
      </c>
      <c r="H14" s="146"/>
      <c r="I14" s="146" t="b">
        <v>0</v>
      </c>
      <c r="J14" s="187"/>
      <c r="K14" s="198">
        <f>SUM(P15:V22)</f>
        <v>0</v>
      </c>
      <c r="L14" s="201" t="s">
        <v>18</v>
      </c>
      <c r="M14" s="1" t="str">
        <f t="shared" si="3"/>
        <v>入力確認を！</v>
      </c>
      <c r="N14" s="83">
        <f t="shared" si="0"/>
        <v>4</v>
      </c>
      <c r="O14" s="83">
        <f t="shared" si="1"/>
        <v>0</v>
      </c>
      <c r="P14" s="86">
        <f t="shared" si="2"/>
        <v>0</v>
      </c>
      <c r="Q14" s="177">
        <f t="shared" si="4"/>
        <v>0</v>
      </c>
      <c r="R14" s="177"/>
      <c r="S14" s="177">
        <f t="shared" si="5"/>
        <v>0</v>
      </c>
      <c r="T14" s="177"/>
      <c r="U14" s="177">
        <f t="shared" si="6"/>
        <v>0</v>
      </c>
      <c r="V14" s="177"/>
    </row>
    <row r="15" spans="1:22" ht="22.5" customHeight="1">
      <c r="A15" s="139"/>
      <c r="B15" s="21">
        <v>11</v>
      </c>
      <c r="C15" s="49" t="s">
        <v>96</v>
      </c>
      <c r="D15" s="54" t="b">
        <v>0</v>
      </c>
      <c r="E15" s="144" t="b">
        <v>0</v>
      </c>
      <c r="F15" s="144"/>
      <c r="G15" s="144" t="b">
        <v>0</v>
      </c>
      <c r="H15" s="144"/>
      <c r="I15" s="144" t="b">
        <v>0</v>
      </c>
      <c r="J15" s="188"/>
      <c r="K15" s="199"/>
      <c r="L15" s="202"/>
      <c r="M15" s="1" t="str">
        <f t="shared" si="3"/>
        <v>入力確認を！</v>
      </c>
      <c r="N15" s="83">
        <f t="shared" si="0"/>
        <v>4</v>
      </c>
      <c r="O15" s="83">
        <f t="shared" si="1"/>
        <v>0</v>
      </c>
      <c r="P15" s="86">
        <f t="shared" si="2"/>
        <v>0</v>
      </c>
      <c r="Q15" s="177">
        <f t="shared" si="4"/>
        <v>0</v>
      </c>
      <c r="R15" s="177"/>
      <c r="S15" s="177">
        <f t="shared" si="5"/>
        <v>0</v>
      </c>
      <c r="T15" s="177"/>
      <c r="U15" s="177">
        <f t="shared" si="6"/>
        <v>0</v>
      </c>
      <c r="V15" s="177"/>
    </row>
    <row r="16" spans="1:22" ht="45" customHeight="1">
      <c r="A16" s="139"/>
      <c r="B16" s="21">
        <v>12</v>
      </c>
      <c r="C16" s="49" t="s">
        <v>97</v>
      </c>
      <c r="D16" s="54" t="b">
        <v>0</v>
      </c>
      <c r="E16" s="144" t="b">
        <v>0</v>
      </c>
      <c r="F16" s="144"/>
      <c r="G16" s="144" t="b">
        <v>0</v>
      </c>
      <c r="H16" s="144"/>
      <c r="I16" s="144" t="b">
        <v>0</v>
      </c>
      <c r="J16" s="188"/>
      <c r="K16" s="199"/>
      <c r="L16" s="202"/>
      <c r="M16" s="1" t="str">
        <f t="shared" si="3"/>
        <v>入力確認を！</v>
      </c>
      <c r="N16" s="83">
        <f t="shared" si="0"/>
        <v>4</v>
      </c>
      <c r="O16" s="83">
        <f t="shared" si="1"/>
        <v>0</v>
      </c>
      <c r="P16" s="86">
        <f t="shared" si="2"/>
        <v>0</v>
      </c>
      <c r="Q16" s="177">
        <f t="shared" si="4"/>
        <v>0</v>
      </c>
      <c r="R16" s="177"/>
      <c r="S16" s="177">
        <f t="shared" si="5"/>
        <v>0</v>
      </c>
      <c r="T16" s="177"/>
      <c r="U16" s="177">
        <f t="shared" si="6"/>
        <v>0</v>
      </c>
      <c r="V16" s="177"/>
    </row>
    <row r="17" spans="1:22" ht="22.5" customHeight="1">
      <c r="A17" s="139"/>
      <c r="B17" s="21">
        <v>13</v>
      </c>
      <c r="C17" s="49" t="s">
        <v>98</v>
      </c>
      <c r="D17" s="54" t="b">
        <v>0</v>
      </c>
      <c r="E17" s="144" t="b">
        <v>0</v>
      </c>
      <c r="F17" s="144"/>
      <c r="G17" s="144" t="b">
        <v>0</v>
      </c>
      <c r="H17" s="144"/>
      <c r="I17" s="144" t="b">
        <v>0</v>
      </c>
      <c r="J17" s="188"/>
      <c r="K17" s="199"/>
      <c r="L17" s="202"/>
      <c r="M17" s="1" t="str">
        <f t="shared" si="3"/>
        <v>入力確認を！</v>
      </c>
      <c r="N17" s="83">
        <f t="shared" si="0"/>
        <v>4</v>
      </c>
      <c r="O17" s="83">
        <f t="shared" si="1"/>
        <v>0</v>
      </c>
      <c r="P17" s="86">
        <f t="shared" si="2"/>
        <v>0</v>
      </c>
      <c r="Q17" s="177">
        <f t="shared" si="4"/>
        <v>0</v>
      </c>
      <c r="R17" s="177"/>
      <c r="S17" s="177">
        <f t="shared" si="5"/>
        <v>0</v>
      </c>
      <c r="T17" s="177"/>
      <c r="U17" s="177">
        <f t="shared" si="6"/>
        <v>0</v>
      </c>
      <c r="V17" s="177"/>
    </row>
    <row r="18" spans="1:22" ht="22.5" customHeight="1">
      <c r="A18" s="139"/>
      <c r="B18" s="21">
        <v>14</v>
      </c>
      <c r="C18" s="49" t="s">
        <v>99</v>
      </c>
      <c r="D18" s="54" t="b">
        <v>0</v>
      </c>
      <c r="E18" s="144" t="b">
        <v>0</v>
      </c>
      <c r="F18" s="144"/>
      <c r="G18" s="144" t="b">
        <v>0</v>
      </c>
      <c r="H18" s="144"/>
      <c r="I18" s="144" t="b">
        <v>0</v>
      </c>
      <c r="J18" s="188"/>
      <c r="K18" s="199"/>
      <c r="L18" s="202"/>
      <c r="M18" s="1" t="str">
        <f t="shared" si="3"/>
        <v>入力確認を！</v>
      </c>
      <c r="N18" s="83">
        <f t="shared" si="0"/>
        <v>4</v>
      </c>
      <c r="O18" s="83">
        <f t="shared" si="1"/>
        <v>0</v>
      </c>
      <c r="P18" s="86">
        <f t="shared" si="2"/>
        <v>0</v>
      </c>
      <c r="Q18" s="177">
        <f t="shared" si="4"/>
        <v>0</v>
      </c>
      <c r="R18" s="177"/>
      <c r="S18" s="177">
        <f t="shared" si="5"/>
        <v>0</v>
      </c>
      <c r="T18" s="177"/>
      <c r="U18" s="177">
        <f t="shared" si="6"/>
        <v>0</v>
      </c>
      <c r="V18" s="177"/>
    </row>
    <row r="19" spans="1:22" ht="22.5" customHeight="1">
      <c r="A19" s="139"/>
      <c r="B19" s="21">
        <v>15</v>
      </c>
      <c r="C19" s="49" t="s">
        <v>100</v>
      </c>
      <c r="D19" s="54" t="b">
        <v>0</v>
      </c>
      <c r="E19" s="144" t="b">
        <v>0</v>
      </c>
      <c r="F19" s="144"/>
      <c r="G19" s="144" t="b">
        <v>0</v>
      </c>
      <c r="H19" s="144"/>
      <c r="I19" s="144" t="b">
        <v>0</v>
      </c>
      <c r="J19" s="188"/>
      <c r="K19" s="199"/>
      <c r="L19" s="202"/>
      <c r="M19" s="1" t="str">
        <f t="shared" si="3"/>
        <v>入力確認を！</v>
      </c>
      <c r="N19" s="83">
        <f t="shared" si="0"/>
        <v>4</v>
      </c>
      <c r="O19" s="83">
        <f t="shared" si="1"/>
        <v>0</v>
      </c>
      <c r="P19" s="86">
        <f t="shared" si="2"/>
        <v>0</v>
      </c>
      <c r="Q19" s="177">
        <f>IF(E19=TRUE,0,0)</f>
        <v>0</v>
      </c>
      <c r="R19" s="177"/>
      <c r="S19" s="177">
        <f>IF(G19&lt;&gt;TRUE,0,1)</f>
        <v>0</v>
      </c>
      <c r="T19" s="177"/>
      <c r="U19" s="177">
        <f>IF(I19&lt;&gt;TRUE,0,1)</f>
        <v>0</v>
      </c>
      <c r="V19" s="177"/>
    </row>
    <row r="20" spans="1:22" ht="22.5" customHeight="1">
      <c r="A20" s="139"/>
      <c r="B20" s="21">
        <v>16</v>
      </c>
      <c r="C20" s="49" t="s">
        <v>101</v>
      </c>
      <c r="D20" s="54" t="b">
        <v>0</v>
      </c>
      <c r="E20" s="144" t="b">
        <v>0</v>
      </c>
      <c r="F20" s="144"/>
      <c r="G20" s="144" t="b">
        <v>0</v>
      </c>
      <c r="H20" s="144"/>
      <c r="I20" s="144" t="b">
        <v>0</v>
      </c>
      <c r="J20" s="188"/>
      <c r="K20" s="199"/>
      <c r="L20" s="202"/>
      <c r="M20" s="1" t="str">
        <f t="shared" si="3"/>
        <v>入力確認を！</v>
      </c>
      <c r="N20" s="83">
        <f t="shared" si="0"/>
        <v>4</v>
      </c>
      <c r="O20" s="83">
        <f t="shared" si="1"/>
        <v>0</v>
      </c>
      <c r="P20" s="86">
        <f t="shared" si="2"/>
        <v>0</v>
      </c>
      <c r="Q20" s="177">
        <f>IF(E20=TRUE,0,0)</f>
        <v>0</v>
      </c>
      <c r="R20" s="177"/>
      <c r="S20" s="177">
        <f>IF(G20&lt;&gt;TRUE,0,1)</f>
        <v>0</v>
      </c>
      <c r="T20" s="177"/>
      <c r="U20" s="177">
        <f>IF(I20&lt;&gt;TRUE,0,1)</f>
        <v>0</v>
      </c>
      <c r="V20" s="177"/>
    </row>
    <row r="21" spans="1:22" ht="22.5" customHeight="1">
      <c r="A21" s="139"/>
      <c r="B21" s="21">
        <v>17</v>
      </c>
      <c r="C21" s="49" t="s">
        <v>102</v>
      </c>
      <c r="D21" s="54" t="b">
        <v>0</v>
      </c>
      <c r="E21" s="144" t="b">
        <v>0</v>
      </c>
      <c r="F21" s="144"/>
      <c r="G21" s="144" t="b">
        <v>0</v>
      </c>
      <c r="H21" s="144"/>
      <c r="I21" s="144" t="b">
        <v>0</v>
      </c>
      <c r="J21" s="188"/>
      <c r="K21" s="199"/>
      <c r="L21" s="202"/>
      <c r="M21" s="1" t="str">
        <f t="shared" si="3"/>
        <v>入力確認を！</v>
      </c>
      <c r="N21" s="83">
        <f t="shared" si="0"/>
        <v>4</v>
      </c>
      <c r="O21" s="83">
        <f t="shared" si="1"/>
        <v>0</v>
      </c>
      <c r="P21" s="86">
        <f t="shared" si="2"/>
        <v>0</v>
      </c>
      <c r="Q21" s="177">
        <f>IF(E21=TRUE,0,0)</f>
        <v>0</v>
      </c>
      <c r="R21" s="177"/>
      <c r="S21" s="177">
        <f>IF(G21&lt;&gt;TRUE,0,1)</f>
        <v>0</v>
      </c>
      <c r="T21" s="177"/>
      <c r="U21" s="177">
        <f>IF(I21&lt;&gt;TRUE,0,1)</f>
        <v>0</v>
      </c>
      <c r="V21" s="177"/>
    </row>
    <row r="22" spans="1:22" ht="22.5" customHeight="1" thickBot="1">
      <c r="A22" s="140"/>
      <c r="B22" s="25">
        <v>18</v>
      </c>
      <c r="C22" s="50" t="s">
        <v>103</v>
      </c>
      <c r="D22" s="55" t="b">
        <v>0</v>
      </c>
      <c r="E22" s="145" t="b">
        <v>0</v>
      </c>
      <c r="F22" s="145"/>
      <c r="G22" s="145" t="b">
        <v>0</v>
      </c>
      <c r="H22" s="145"/>
      <c r="I22" s="145" t="b">
        <v>0</v>
      </c>
      <c r="J22" s="206"/>
      <c r="K22" s="200"/>
      <c r="L22" s="203"/>
      <c r="M22" s="1" t="str">
        <f t="shared" si="3"/>
        <v>入力確認を！</v>
      </c>
      <c r="N22" s="83">
        <f t="shared" si="0"/>
        <v>4</v>
      </c>
      <c r="O22" s="83">
        <f t="shared" si="1"/>
        <v>0</v>
      </c>
      <c r="P22" s="86">
        <f t="shared" si="2"/>
        <v>0</v>
      </c>
      <c r="Q22" s="177">
        <f>IF(E22=TRUE,0,0)</f>
        <v>0</v>
      </c>
      <c r="R22" s="177"/>
      <c r="S22" s="177">
        <f>IF(G22&lt;&gt;TRUE,0,1)</f>
        <v>0</v>
      </c>
      <c r="T22" s="177"/>
      <c r="U22" s="177">
        <f>IF(I22&lt;&gt;TRUE,0,1)</f>
        <v>0</v>
      </c>
      <c r="V22" s="177"/>
    </row>
    <row r="23" spans="1:22" ht="21.75" customHeight="1">
      <c r="A23" s="212"/>
      <c r="B23" s="213"/>
      <c r="C23" s="38" t="s">
        <v>8</v>
      </c>
      <c r="D23" s="57" t="s">
        <v>85</v>
      </c>
      <c r="E23" s="38">
        <f>Q23</f>
        <v>0</v>
      </c>
      <c r="F23" s="39" t="s">
        <v>21</v>
      </c>
      <c r="G23" s="38">
        <f>S23</f>
        <v>0</v>
      </c>
      <c r="H23" s="39" t="s">
        <v>22</v>
      </c>
      <c r="I23" s="38">
        <f>U23</f>
        <v>0</v>
      </c>
      <c r="J23" s="40" t="s">
        <v>23</v>
      </c>
      <c r="K23" s="3"/>
      <c r="L23" s="3"/>
      <c r="M23" s="14"/>
      <c r="N23" s="83"/>
      <c r="O23" s="83"/>
      <c r="P23" s="86" t="s">
        <v>10</v>
      </c>
      <c r="Q23" s="86">
        <f>SUM(Q5:R22)</f>
        <v>0</v>
      </c>
      <c r="R23" s="86" t="s">
        <v>155</v>
      </c>
      <c r="S23" s="86">
        <f>SUM(S5:T22)</f>
        <v>0</v>
      </c>
      <c r="T23" s="86" t="s">
        <v>156</v>
      </c>
      <c r="U23" s="86">
        <f>SUM(U5:V22)</f>
        <v>0</v>
      </c>
      <c r="V23" s="86" t="s">
        <v>157</v>
      </c>
    </row>
    <row r="24" spans="1:22" ht="21.75" customHeight="1" thickBot="1">
      <c r="A24" s="110"/>
      <c r="B24" s="111"/>
      <c r="C24" s="51" t="s">
        <v>9</v>
      </c>
      <c r="D24" s="211">
        <f>P24</f>
        <v>0</v>
      </c>
      <c r="E24" s="182"/>
      <c r="F24" s="182"/>
      <c r="G24" s="182"/>
      <c r="H24" s="182"/>
      <c r="I24" s="34" t="s">
        <v>11</v>
      </c>
      <c r="J24" s="35"/>
      <c r="K24" s="3"/>
      <c r="L24" s="3"/>
      <c r="M24" s="14"/>
      <c r="N24" s="83"/>
      <c r="O24" s="83"/>
      <c r="P24" s="186">
        <f>SUM(Q23,S23,U23)</f>
        <v>0</v>
      </c>
      <c r="Q24" s="186"/>
      <c r="R24" s="186"/>
      <c r="S24" s="186"/>
      <c r="T24" s="186"/>
      <c r="U24" s="86" t="s">
        <v>11</v>
      </c>
      <c r="V24" s="86"/>
    </row>
    <row r="25" spans="1:22" ht="21.75" customHeight="1">
      <c r="A25" s="93" t="s">
        <v>104</v>
      </c>
      <c r="B25" s="93"/>
      <c r="C25" s="93"/>
      <c r="D25" s="93"/>
      <c r="E25" s="93"/>
      <c r="F25" s="93"/>
      <c r="G25" s="93"/>
      <c r="H25" s="93"/>
      <c r="I25" s="93"/>
      <c r="J25" s="93"/>
      <c r="K25" s="93"/>
      <c r="L25" s="93"/>
      <c r="M25" s="14"/>
      <c r="N25" s="83"/>
      <c r="O25" s="83"/>
      <c r="P25" s="83"/>
      <c r="Q25" s="83"/>
      <c r="R25" s="83"/>
      <c r="S25" s="83"/>
      <c r="T25" s="83"/>
      <c r="U25" s="83"/>
      <c r="V25" s="83"/>
    </row>
    <row r="26" spans="1:22" ht="13.5">
      <c r="A26" s="93" t="s">
        <v>139</v>
      </c>
      <c r="B26" s="93"/>
      <c r="C26" s="93"/>
      <c r="D26" s="93"/>
      <c r="E26" s="93"/>
      <c r="F26" s="93"/>
      <c r="G26" s="93"/>
      <c r="H26" s="93"/>
      <c r="I26" s="93"/>
      <c r="J26" s="93"/>
      <c r="K26" s="3"/>
      <c r="L26" s="3"/>
      <c r="M26" s="14"/>
      <c r="N26" s="87"/>
      <c r="O26" s="87"/>
      <c r="P26" s="87"/>
      <c r="Q26" s="87"/>
      <c r="R26" s="87"/>
      <c r="S26" s="87"/>
      <c r="T26" s="87"/>
      <c r="U26" s="87"/>
      <c r="V26" s="87"/>
    </row>
    <row r="27" spans="1:22" ht="13.5">
      <c r="A27" s="93" t="s">
        <v>105</v>
      </c>
      <c r="B27" s="93"/>
      <c r="C27" s="93"/>
      <c r="D27" s="93"/>
      <c r="E27" s="93"/>
      <c r="F27" s="93"/>
      <c r="G27" s="93"/>
      <c r="H27" s="93"/>
      <c r="I27" s="93"/>
      <c r="J27" s="93"/>
      <c r="K27" s="3"/>
      <c r="L27" s="3"/>
      <c r="M27" s="14"/>
      <c r="N27" s="87"/>
      <c r="O27" s="87"/>
      <c r="P27" s="87"/>
      <c r="Q27" s="87"/>
      <c r="R27" s="87"/>
      <c r="S27" s="87"/>
      <c r="T27" s="87"/>
      <c r="U27" s="87"/>
      <c r="V27" s="87"/>
    </row>
    <row r="28" spans="1:22" ht="13.5">
      <c r="A28" s="3"/>
      <c r="B28" s="3"/>
      <c r="C28" s="3"/>
      <c r="D28" s="3"/>
      <c r="E28" s="3"/>
      <c r="F28" s="3"/>
      <c r="G28" s="3"/>
      <c r="H28" s="3"/>
      <c r="I28" s="3"/>
      <c r="J28" s="3"/>
      <c r="K28" s="3"/>
      <c r="L28" s="3"/>
      <c r="M28" s="14"/>
      <c r="N28" s="87"/>
      <c r="O28" s="87"/>
      <c r="P28" s="87"/>
      <c r="Q28" s="87"/>
      <c r="R28" s="87"/>
      <c r="S28" s="87"/>
      <c r="T28" s="87"/>
      <c r="U28" s="87"/>
      <c r="V28" s="87"/>
    </row>
    <row r="29" spans="1:22" ht="13.5">
      <c r="A29" s="3"/>
      <c r="B29" s="3"/>
      <c r="C29" s="3"/>
      <c r="D29" s="3"/>
      <c r="E29" s="3"/>
      <c r="F29" s="3"/>
      <c r="G29" s="3"/>
      <c r="H29" s="3"/>
      <c r="I29" s="3"/>
      <c r="J29" s="3"/>
      <c r="K29" s="3"/>
      <c r="L29" s="3"/>
      <c r="M29" s="14"/>
      <c r="N29" s="87"/>
      <c r="O29" s="87"/>
      <c r="P29" s="87"/>
      <c r="Q29" s="87"/>
      <c r="R29" s="87"/>
      <c r="S29" s="87"/>
      <c r="T29" s="87"/>
      <c r="U29" s="87"/>
      <c r="V29" s="87"/>
    </row>
    <row r="30" spans="1:22" ht="13.5">
      <c r="A30" s="3"/>
      <c r="B30" s="3"/>
      <c r="C30" s="3"/>
      <c r="D30" s="3"/>
      <c r="E30" s="3"/>
      <c r="F30" s="3"/>
      <c r="G30" s="3"/>
      <c r="H30" s="3"/>
      <c r="I30" s="3"/>
      <c r="J30" s="3"/>
      <c r="K30" s="3"/>
      <c r="L30" s="3"/>
      <c r="M30" s="14"/>
      <c r="N30" s="87"/>
      <c r="O30" s="87"/>
      <c r="P30" s="87"/>
      <c r="Q30" s="87"/>
      <c r="R30" s="87"/>
      <c r="S30" s="87"/>
      <c r="T30" s="87"/>
      <c r="U30" s="87"/>
      <c r="V30" s="87"/>
    </row>
    <row r="31" spans="1:22" ht="13.5">
      <c r="A31" s="3"/>
      <c r="B31" s="3"/>
      <c r="C31" s="3"/>
      <c r="D31" s="3"/>
      <c r="E31" s="3"/>
      <c r="F31" s="3"/>
      <c r="G31" s="3"/>
      <c r="H31" s="3"/>
      <c r="I31" s="3"/>
      <c r="J31" s="3"/>
      <c r="K31" s="3"/>
      <c r="L31" s="3"/>
      <c r="M31" s="14"/>
      <c r="N31" s="87"/>
      <c r="O31" s="87"/>
      <c r="P31" s="87"/>
      <c r="Q31" s="87"/>
      <c r="R31" s="87"/>
      <c r="S31" s="87"/>
      <c r="T31" s="87"/>
      <c r="U31" s="87"/>
      <c r="V31" s="87"/>
    </row>
    <row r="32" spans="1:22" ht="13.5">
      <c r="A32" s="3"/>
      <c r="B32" s="3"/>
      <c r="C32" s="3"/>
      <c r="D32" s="3"/>
      <c r="E32" s="3"/>
      <c r="F32" s="3"/>
      <c r="G32" s="3"/>
      <c r="H32" s="3"/>
      <c r="I32" s="3"/>
      <c r="J32" s="3"/>
      <c r="K32" s="3"/>
      <c r="L32" s="3"/>
      <c r="M32" s="14"/>
      <c r="N32" s="87"/>
      <c r="O32" s="87"/>
      <c r="P32" s="87"/>
      <c r="Q32" s="87"/>
      <c r="R32" s="87"/>
      <c r="S32" s="87"/>
      <c r="T32" s="87"/>
      <c r="U32" s="87"/>
      <c r="V32" s="87"/>
    </row>
    <row r="33" spans="1:22" ht="13.5">
      <c r="A33" s="3"/>
      <c r="B33" s="3"/>
      <c r="C33" s="3"/>
      <c r="D33" s="3"/>
      <c r="E33" s="3"/>
      <c r="F33" s="3"/>
      <c r="G33" s="3"/>
      <c r="H33" s="3"/>
      <c r="I33" s="3"/>
      <c r="J33" s="3"/>
      <c r="K33" s="3"/>
      <c r="L33" s="3"/>
      <c r="M33" s="14"/>
      <c r="N33" s="87"/>
      <c r="O33" s="87"/>
      <c r="P33" s="87"/>
      <c r="Q33" s="87"/>
      <c r="R33" s="87"/>
      <c r="S33" s="87"/>
      <c r="T33" s="87"/>
      <c r="U33" s="87"/>
      <c r="V33" s="87"/>
    </row>
    <row r="34" spans="1:22" ht="13.5">
      <c r="A34" s="3"/>
      <c r="B34" s="3"/>
      <c r="C34" s="3"/>
      <c r="D34" s="3"/>
      <c r="E34" s="3"/>
      <c r="F34" s="3"/>
      <c r="G34" s="3"/>
      <c r="H34" s="3"/>
      <c r="I34" s="3"/>
      <c r="J34" s="3"/>
      <c r="K34" s="3"/>
      <c r="L34" s="3"/>
      <c r="M34" s="14"/>
      <c r="N34" s="87"/>
      <c r="O34" s="87"/>
      <c r="P34" s="87"/>
      <c r="Q34" s="87"/>
      <c r="R34" s="87"/>
      <c r="S34" s="87"/>
      <c r="T34" s="87"/>
      <c r="U34" s="87"/>
      <c r="V34" s="87"/>
    </row>
    <row r="35" spans="1:22" ht="13.5">
      <c r="A35" s="3"/>
      <c r="B35" s="3"/>
      <c r="C35" s="3"/>
      <c r="D35" s="3"/>
      <c r="E35" s="3"/>
      <c r="F35" s="3"/>
      <c r="G35" s="3"/>
      <c r="H35" s="3"/>
      <c r="I35" s="3"/>
      <c r="J35" s="3"/>
      <c r="K35" s="3"/>
      <c r="L35" s="3"/>
      <c r="M35" s="14"/>
      <c r="N35" s="87"/>
      <c r="O35" s="87"/>
      <c r="P35" s="87"/>
      <c r="Q35" s="87"/>
      <c r="R35" s="87"/>
      <c r="S35" s="87"/>
      <c r="T35" s="87"/>
      <c r="U35" s="87"/>
      <c r="V35" s="87"/>
    </row>
    <row r="36" spans="1:22" ht="13.5">
      <c r="A36" s="3"/>
      <c r="B36" s="3"/>
      <c r="C36" s="3"/>
      <c r="D36" s="3"/>
      <c r="E36" s="3"/>
      <c r="F36" s="3"/>
      <c r="G36" s="3"/>
      <c r="H36" s="3"/>
      <c r="I36" s="3"/>
      <c r="J36" s="3"/>
      <c r="K36" s="3"/>
      <c r="L36" s="3"/>
      <c r="M36" s="14"/>
      <c r="N36" s="87"/>
      <c r="O36" s="87"/>
      <c r="P36" s="87"/>
      <c r="Q36" s="87"/>
      <c r="R36" s="87"/>
      <c r="S36" s="87"/>
      <c r="T36" s="87"/>
      <c r="U36" s="87"/>
      <c r="V36" s="87"/>
    </row>
    <row r="37" spans="1:22" ht="13.5">
      <c r="A37" s="3"/>
      <c r="B37" s="3"/>
      <c r="C37" s="3"/>
      <c r="D37" s="3"/>
      <c r="E37" s="3"/>
      <c r="F37" s="3"/>
      <c r="G37" s="3"/>
      <c r="H37" s="3"/>
      <c r="I37" s="3"/>
      <c r="J37" s="3"/>
      <c r="K37" s="3"/>
      <c r="L37" s="3"/>
      <c r="M37" s="14"/>
      <c r="N37" s="87"/>
      <c r="O37" s="87"/>
      <c r="P37" s="87"/>
      <c r="Q37" s="87"/>
      <c r="R37" s="87"/>
      <c r="S37" s="87"/>
      <c r="T37" s="87"/>
      <c r="U37" s="87"/>
      <c r="V37" s="87"/>
    </row>
    <row r="38" spans="1:22" ht="13.5">
      <c r="A38" s="3"/>
      <c r="B38" s="3"/>
      <c r="C38" s="3"/>
      <c r="D38" s="3"/>
      <c r="E38" s="3"/>
      <c r="F38" s="3"/>
      <c r="G38" s="3"/>
      <c r="H38" s="3"/>
      <c r="I38" s="3"/>
      <c r="J38" s="3"/>
      <c r="K38" s="3"/>
      <c r="L38" s="3"/>
      <c r="M38" s="14"/>
      <c r="N38" s="87"/>
      <c r="O38" s="87"/>
      <c r="P38" s="87"/>
      <c r="Q38" s="87"/>
      <c r="R38" s="87"/>
      <c r="S38" s="87"/>
      <c r="T38" s="87"/>
      <c r="U38" s="87"/>
      <c r="V38" s="87"/>
    </row>
    <row r="39" spans="1:22" ht="13.5">
      <c r="A39" s="3"/>
      <c r="B39" s="3"/>
      <c r="C39" s="3"/>
      <c r="D39" s="3"/>
      <c r="E39" s="3"/>
      <c r="F39" s="3"/>
      <c r="G39" s="3"/>
      <c r="H39" s="3"/>
      <c r="I39" s="3"/>
      <c r="J39" s="3"/>
      <c r="K39" s="3"/>
      <c r="L39" s="3"/>
      <c r="M39" s="14"/>
      <c r="N39" s="87"/>
      <c r="O39" s="87"/>
      <c r="P39" s="87"/>
      <c r="Q39" s="87"/>
      <c r="R39" s="87"/>
      <c r="S39" s="87"/>
      <c r="T39" s="87"/>
      <c r="U39" s="87"/>
      <c r="V39" s="87"/>
    </row>
    <row r="40" spans="1:22" ht="13.5">
      <c r="A40" s="3"/>
      <c r="B40" s="3"/>
      <c r="C40" s="3"/>
      <c r="D40" s="3"/>
      <c r="E40" s="3"/>
      <c r="F40" s="3"/>
      <c r="G40" s="3"/>
      <c r="H40" s="3"/>
      <c r="I40" s="3"/>
      <c r="J40" s="3"/>
      <c r="K40" s="3"/>
      <c r="L40" s="3"/>
      <c r="M40" s="14"/>
      <c r="N40" s="87"/>
      <c r="O40" s="87"/>
      <c r="P40" s="87"/>
      <c r="Q40" s="87"/>
      <c r="R40" s="87"/>
      <c r="S40" s="87"/>
      <c r="T40" s="87"/>
      <c r="U40" s="87"/>
      <c r="V40" s="87"/>
    </row>
    <row r="41" spans="1:22" ht="13.5">
      <c r="A41" s="3"/>
      <c r="B41" s="3"/>
      <c r="C41" s="3"/>
      <c r="D41" s="3"/>
      <c r="E41" s="3"/>
      <c r="F41" s="3"/>
      <c r="G41" s="3"/>
      <c r="H41" s="3"/>
      <c r="I41" s="3"/>
      <c r="J41" s="3"/>
      <c r="K41" s="3"/>
      <c r="L41" s="3"/>
      <c r="M41" s="14"/>
      <c r="N41" s="87"/>
      <c r="O41" s="87"/>
      <c r="P41" s="87"/>
      <c r="Q41" s="87"/>
      <c r="R41" s="87"/>
      <c r="S41" s="87"/>
      <c r="T41" s="87"/>
      <c r="U41" s="87"/>
      <c r="V41" s="87"/>
    </row>
    <row r="42" spans="1:22" ht="13.5">
      <c r="A42" s="3"/>
      <c r="B42" s="3"/>
      <c r="C42" s="3"/>
      <c r="D42" s="3"/>
      <c r="E42" s="3"/>
      <c r="F42" s="3"/>
      <c r="G42" s="3"/>
      <c r="H42" s="3"/>
      <c r="I42" s="3"/>
      <c r="J42" s="3"/>
      <c r="K42" s="3"/>
      <c r="L42" s="3"/>
      <c r="M42" s="14"/>
      <c r="N42" s="87"/>
      <c r="O42" s="87"/>
      <c r="P42" s="87"/>
      <c r="Q42" s="87"/>
      <c r="R42" s="87"/>
      <c r="S42" s="87"/>
      <c r="T42" s="87"/>
      <c r="U42" s="87"/>
      <c r="V42" s="87"/>
    </row>
    <row r="43" spans="1:22" ht="13.5">
      <c r="A43" s="3"/>
      <c r="B43" s="3"/>
      <c r="C43" s="3"/>
      <c r="D43" s="3"/>
      <c r="E43" s="3"/>
      <c r="F43" s="3"/>
      <c r="G43" s="3"/>
      <c r="H43" s="3"/>
      <c r="I43" s="3"/>
      <c r="J43" s="3"/>
      <c r="K43" s="3"/>
      <c r="L43" s="3"/>
      <c r="M43" s="14"/>
      <c r="N43" s="87"/>
      <c r="O43" s="87"/>
      <c r="P43" s="87"/>
      <c r="Q43" s="87"/>
      <c r="R43" s="87"/>
      <c r="S43" s="87"/>
      <c r="T43" s="87"/>
      <c r="U43" s="87"/>
      <c r="V43" s="87"/>
    </row>
    <row r="44" spans="1:22" ht="13.5">
      <c r="A44" s="3"/>
      <c r="B44" s="3"/>
      <c r="C44" s="3"/>
      <c r="D44" s="3"/>
      <c r="E44" s="3"/>
      <c r="F44" s="3"/>
      <c r="G44" s="3"/>
      <c r="H44" s="3"/>
      <c r="I44" s="3"/>
      <c r="J44" s="3"/>
      <c r="K44" s="3"/>
      <c r="L44" s="3"/>
      <c r="M44" s="14"/>
      <c r="N44" s="87"/>
      <c r="O44" s="87"/>
      <c r="P44" s="87"/>
      <c r="Q44" s="87"/>
      <c r="R44" s="87"/>
      <c r="S44" s="87"/>
      <c r="T44" s="87"/>
      <c r="U44" s="87"/>
      <c r="V44" s="87"/>
    </row>
    <row r="45" spans="1:22" ht="13.5">
      <c r="A45" s="3"/>
      <c r="B45" s="3"/>
      <c r="C45" s="3"/>
      <c r="D45" s="3"/>
      <c r="E45" s="3"/>
      <c r="F45" s="3"/>
      <c r="G45" s="3"/>
      <c r="H45" s="3"/>
      <c r="I45" s="3"/>
      <c r="J45" s="3"/>
      <c r="K45" s="3"/>
      <c r="L45" s="3"/>
      <c r="M45" s="14"/>
      <c r="N45" s="87"/>
      <c r="O45" s="87"/>
      <c r="P45" s="87"/>
      <c r="Q45" s="87"/>
      <c r="R45" s="87"/>
      <c r="S45" s="87"/>
      <c r="T45" s="87"/>
      <c r="U45" s="87"/>
      <c r="V45" s="87"/>
    </row>
    <row r="46" spans="1:22" ht="13.5">
      <c r="A46" s="3"/>
      <c r="B46" s="3"/>
      <c r="C46" s="3"/>
      <c r="D46" s="3"/>
      <c r="E46" s="3"/>
      <c r="F46" s="3"/>
      <c r="G46" s="3"/>
      <c r="H46" s="3"/>
      <c r="I46" s="3"/>
      <c r="J46" s="3"/>
      <c r="K46" s="3"/>
      <c r="L46" s="3"/>
      <c r="M46" s="14"/>
      <c r="N46" s="87"/>
      <c r="O46" s="87"/>
      <c r="P46" s="87"/>
      <c r="Q46" s="87"/>
      <c r="R46" s="87"/>
      <c r="S46" s="87"/>
      <c r="T46" s="87"/>
      <c r="U46" s="87"/>
      <c r="V46" s="87"/>
    </row>
    <row r="47" spans="1:22" ht="13.5">
      <c r="A47" s="3"/>
      <c r="B47" s="3"/>
      <c r="C47" s="3"/>
      <c r="D47" s="3"/>
      <c r="E47" s="3"/>
      <c r="F47" s="3"/>
      <c r="G47" s="3"/>
      <c r="H47" s="3"/>
      <c r="I47" s="3"/>
      <c r="J47" s="3"/>
      <c r="K47" s="3"/>
      <c r="L47" s="3"/>
      <c r="M47" s="14"/>
      <c r="N47" s="87"/>
      <c r="O47" s="87"/>
      <c r="P47" s="87"/>
      <c r="Q47" s="87"/>
      <c r="R47" s="87"/>
      <c r="S47" s="87"/>
      <c r="T47" s="87"/>
      <c r="U47" s="87"/>
      <c r="V47" s="87"/>
    </row>
    <row r="48" spans="1:22" ht="13.5">
      <c r="A48" s="3"/>
      <c r="B48" s="3"/>
      <c r="C48" s="3"/>
      <c r="D48" s="3"/>
      <c r="E48" s="3"/>
      <c r="F48" s="3"/>
      <c r="G48" s="3"/>
      <c r="H48" s="3"/>
      <c r="I48" s="3"/>
      <c r="J48" s="3"/>
      <c r="K48" s="3"/>
      <c r="L48" s="3"/>
      <c r="M48" s="14"/>
      <c r="N48" s="87"/>
      <c r="O48" s="87"/>
      <c r="P48" s="87"/>
      <c r="Q48" s="87"/>
      <c r="R48" s="87"/>
      <c r="S48" s="87"/>
      <c r="T48" s="87"/>
      <c r="U48" s="87"/>
      <c r="V48" s="87"/>
    </row>
  </sheetData>
  <sheetProtection/>
  <mergeCells count="139">
    <mergeCell ref="A23:B24"/>
    <mergeCell ref="A5:A13"/>
    <mergeCell ref="A14:A22"/>
    <mergeCell ref="K5:K13"/>
    <mergeCell ref="A1:L1"/>
    <mergeCell ref="A25:L25"/>
    <mergeCell ref="A26:J26"/>
    <mergeCell ref="A2:J2"/>
    <mergeCell ref="I12:J12"/>
    <mergeCell ref="I13:J13"/>
    <mergeCell ref="I10:J10"/>
    <mergeCell ref="I11:J11"/>
    <mergeCell ref="G5:H5"/>
    <mergeCell ref="I5:J5"/>
    <mergeCell ref="C3:C4"/>
    <mergeCell ref="B3:B4"/>
    <mergeCell ref="A3:A4"/>
    <mergeCell ref="D24:H24"/>
    <mergeCell ref="E3:F3"/>
    <mergeCell ref="E5:F5"/>
    <mergeCell ref="E6:F6"/>
    <mergeCell ref="E7:F7"/>
    <mergeCell ref="E8:F8"/>
    <mergeCell ref="E20:F20"/>
    <mergeCell ref="E4:F4"/>
    <mergeCell ref="I21:J21"/>
    <mergeCell ref="I22:J22"/>
    <mergeCell ref="E17:F17"/>
    <mergeCell ref="E18:F18"/>
    <mergeCell ref="E19:F19"/>
    <mergeCell ref="E21:F21"/>
    <mergeCell ref="E9:F9"/>
    <mergeCell ref="E10:F10"/>
    <mergeCell ref="E11:F11"/>
    <mergeCell ref="K3:L4"/>
    <mergeCell ref="G8:H8"/>
    <mergeCell ref="G9:H9"/>
    <mergeCell ref="G10:H10"/>
    <mergeCell ref="G11:H11"/>
    <mergeCell ref="I8:J8"/>
    <mergeCell ref="I9:J9"/>
    <mergeCell ref="L5:L13"/>
    <mergeCell ref="K14:K22"/>
    <mergeCell ref="L14:L22"/>
    <mergeCell ref="A27:J27"/>
    <mergeCell ref="G21:H21"/>
    <mergeCell ref="G22:H22"/>
    <mergeCell ref="E22:F22"/>
    <mergeCell ref="E12:F12"/>
    <mergeCell ref="E13:F13"/>
    <mergeCell ref="E14:F14"/>
    <mergeCell ref="I19:J19"/>
    <mergeCell ref="I6:J6"/>
    <mergeCell ref="I7:J7"/>
    <mergeCell ref="G6:H6"/>
    <mergeCell ref="G7:H7"/>
    <mergeCell ref="I3:J3"/>
    <mergeCell ref="G4:H4"/>
    <mergeCell ref="I4:J4"/>
    <mergeCell ref="G3:H3"/>
    <mergeCell ref="S5:T5"/>
    <mergeCell ref="U5:V5"/>
    <mergeCell ref="M3:M4"/>
    <mergeCell ref="G12:H12"/>
    <mergeCell ref="G19:H19"/>
    <mergeCell ref="G20:H20"/>
    <mergeCell ref="G16:H16"/>
    <mergeCell ref="G17:H17"/>
    <mergeCell ref="G18:H18"/>
    <mergeCell ref="G13:H13"/>
    <mergeCell ref="S9:T9"/>
    <mergeCell ref="U9:V9"/>
    <mergeCell ref="Q7:R7"/>
    <mergeCell ref="Q3:R3"/>
    <mergeCell ref="S3:T3"/>
    <mergeCell ref="U3:V3"/>
    <mergeCell ref="Q4:R4"/>
    <mergeCell ref="S4:T4"/>
    <mergeCell ref="U4:V4"/>
    <mergeCell ref="Q5:R5"/>
    <mergeCell ref="S12:T12"/>
    <mergeCell ref="Q6:R6"/>
    <mergeCell ref="S6:T6"/>
    <mergeCell ref="U6:V6"/>
    <mergeCell ref="U7:V7"/>
    <mergeCell ref="Q8:R8"/>
    <mergeCell ref="S8:T8"/>
    <mergeCell ref="U8:V8"/>
    <mergeCell ref="S7:T7"/>
    <mergeCell ref="Q9:R9"/>
    <mergeCell ref="Q16:R16"/>
    <mergeCell ref="S16:T16"/>
    <mergeCell ref="U16:V16"/>
    <mergeCell ref="Q10:R10"/>
    <mergeCell ref="S10:T10"/>
    <mergeCell ref="U10:V10"/>
    <mergeCell ref="Q11:R11"/>
    <mergeCell ref="S11:T11"/>
    <mergeCell ref="U11:V11"/>
    <mergeCell ref="U12:V12"/>
    <mergeCell ref="Q14:R14"/>
    <mergeCell ref="S14:T14"/>
    <mergeCell ref="U14:V14"/>
    <mergeCell ref="Q12:R12"/>
    <mergeCell ref="Q15:R15"/>
    <mergeCell ref="S15:T15"/>
    <mergeCell ref="U15:V15"/>
    <mergeCell ref="Q13:R13"/>
    <mergeCell ref="S13:T13"/>
    <mergeCell ref="U13:V13"/>
    <mergeCell ref="U17:V17"/>
    <mergeCell ref="Q18:R18"/>
    <mergeCell ref="S18:T18"/>
    <mergeCell ref="U18:V18"/>
    <mergeCell ref="S17:T17"/>
    <mergeCell ref="Q19:R19"/>
    <mergeCell ref="S19:T19"/>
    <mergeCell ref="U19:V19"/>
    <mergeCell ref="Q17:R17"/>
    <mergeCell ref="P24:T24"/>
    <mergeCell ref="U22:V22"/>
    <mergeCell ref="S22:T22"/>
    <mergeCell ref="Q20:R20"/>
    <mergeCell ref="S20:T20"/>
    <mergeCell ref="U20:V20"/>
    <mergeCell ref="Q21:R21"/>
    <mergeCell ref="S21:T21"/>
    <mergeCell ref="U21:V21"/>
    <mergeCell ref="Q22:R22"/>
    <mergeCell ref="E15:F15"/>
    <mergeCell ref="E16:F16"/>
    <mergeCell ref="I14:J14"/>
    <mergeCell ref="I15:J15"/>
    <mergeCell ref="I20:J20"/>
    <mergeCell ref="I16:J16"/>
    <mergeCell ref="G14:H14"/>
    <mergeCell ref="G15:H15"/>
    <mergeCell ref="I17:J17"/>
    <mergeCell ref="I18:J18"/>
  </mergeCells>
  <printOptions/>
  <pageMargins left="0.54" right="0.22" top="0.41" bottom="0.59" header="0.33" footer="0.512"/>
  <pageSetup horizontalDpi="600" verticalDpi="600" orientation="portrait" paperSize="9" scale="86" r:id="rId3"/>
  <colBreaks count="1" manualBreakCount="1">
    <brk id="13" max="65535" man="1"/>
  </colBreaks>
  <drawing r:id="rId2"/>
  <legacyDrawing r:id="rId1"/>
</worksheet>
</file>

<file path=xl/worksheets/sheet4.xml><?xml version="1.0" encoding="utf-8"?>
<worksheet xmlns="http://schemas.openxmlformats.org/spreadsheetml/2006/main" xmlns:r="http://schemas.openxmlformats.org/officeDocument/2006/relationships">
  <sheetPr codeName="Sheet5"/>
  <dimension ref="A1:P57"/>
  <sheetViews>
    <sheetView zoomScaleSheetLayoutView="100" zoomScalePageLayoutView="0" workbookViewId="0" topLeftCell="A1">
      <selection activeCell="A1" sqref="A1:H1"/>
    </sheetView>
  </sheetViews>
  <sheetFormatPr defaultColWidth="9.00390625" defaultRowHeight="13.5"/>
  <cols>
    <col min="1" max="1" width="2.875" style="12" customWidth="1"/>
    <col min="2" max="2" width="3.375" style="12" customWidth="1"/>
    <col min="3" max="3" width="69.50390625" style="12" customWidth="1"/>
    <col min="4" max="4" width="9.00390625" style="12" customWidth="1"/>
    <col min="5" max="5" width="5.25390625" style="12" customWidth="1"/>
    <col min="6" max="6" width="3.75390625" style="12" customWidth="1"/>
    <col min="7" max="7" width="5.25390625" style="12" customWidth="1"/>
    <col min="8" max="8" width="3.75390625" style="12" customWidth="1"/>
    <col min="9" max="9" width="15.625" style="36" customWidth="1"/>
    <col min="10" max="11" width="4.50390625" style="82" hidden="1" customWidth="1"/>
    <col min="12" max="12" width="8.625" style="82" hidden="1" customWidth="1"/>
    <col min="13" max="16" width="4.625" style="82" hidden="1" customWidth="1"/>
    <col min="17" max="16384" width="9.00390625" style="13" customWidth="1"/>
  </cols>
  <sheetData>
    <row r="1" spans="1:12" ht="26.25" customHeight="1">
      <c r="A1" s="185" t="str">
        <f>IF('表紙'!E10&amp;'表紙'!G10&amp;'表紙'!H10&amp;'表紙'!J10&amp;'表紙'!K10&amp;'表紙'!L10&lt;&gt;0,'表紙'!E10&amp;'表紙'!G10&amp;'表紙'!H10&amp;'表紙'!J10&amp;'表紙'!K10&amp;'表紙'!L10,"")</f>
        <v>年組氏名</v>
      </c>
      <c r="B1" s="185"/>
      <c r="C1" s="185"/>
      <c r="D1" s="185"/>
      <c r="E1" s="185"/>
      <c r="F1" s="185"/>
      <c r="G1" s="185"/>
      <c r="H1" s="185"/>
      <c r="I1" s="41"/>
      <c r="J1" s="88"/>
      <c r="K1" s="88"/>
      <c r="L1" s="88"/>
    </row>
    <row r="2" spans="1:16" ht="22.5" customHeight="1" thickBot="1">
      <c r="A2" s="93" t="s">
        <v>32</v>
      </c>
      <c r="B2" s="93"/>
      <c r="C2" s="93"/>
      <c r="D2" s="93"/>
      <c r="E2" s="93"/>
      <c r="F2" s="93"/>
      <c r="G2" s="93"/>
      <c r="H2" s="93"/>
      <c r="I2" s="14"/>
      <c r="J2" s="83"/>
      <c r="K2" s="83"/>
      <c r="L2" s="83"/>
      <c r="M2" s="83"/>
      <c r="N2" s="83"/>
      <c r="O2" s="83"/>
      <c r="P2" s="83"/>
    </row>
    <row r="3" spans="1:16" ht="13.5">
      <c r="A3" s="42"/>
      <c r="B3" s="209"/>
      <c r="C3" s="207" t="s">
        <v>0</v>
      </c>
      <c r="D3" s="52" t="s">
        <v>28</v>
      </c>
      <c r="E3" s="175" t="s">
        <v>29</v>
      </c>
      <c r="F3" s="175"/>
      <c r="G3" s="175" t="s">
        <v>50</v>
      </c>
      <c r="H3" s="219"/>
      <c r="I3" s="113" t="s">
        <v>106</v>
      </c>
      <c r="J3" s="83"/>
      <c r="K3" s="83"/>
      <c r="L3" s="89" t="s">
        <v>28</v>
      </c>
      <c r="M3" s="220" t="s">
        <v>29</v>
      </c>
      <c r="N3" s="220"/>
      <c r="O3" s="220" t="s">
        <v>50</v>
      </c>
      <c r="P3" s="220"/>
    </row>
    <row r="4" spans="1:16" ht="14.25" thickBot="1">
      <c r="A4" s="42"/>
      <c r="B4" s="210"/>
      <c r="C4" s="208"/>
      <c r="D4" s="37" t="s">
        <v>4</v>
      </c>
      <c r="E4" s="176" t="s">
        <v>5</v>
      </c>
      <c r="F4" s="176"/>
      <c r="G4" s="176" t="s">
        <v>6</v>
      </c>
      <c r="H4" s="192"/>
      <c r="I4" s="113"/>
      <c r="J4" s="83" t="s">
        <v>19</v>
      </c>
      <c r="K4" s="83" t="s">
        <v>20</v>
      </c>
      <c r="L4" s="90" t="s">
        <v>4</v>
      </c>
      <c r="M4" s="221" t="s">
        <v>5</v>
      </c>
      <c r="N4" s="221"/>
      <c r="O4" s="221" t="s">
        <v>6</v>
      </c>
      <c r="P4" s="221"/>
    </row>
    <row r="5" spans="1:16" ht="22.5" customHeight="1">
      <c r="A5" s="43"/>
      <c r="B5" s="44">
        <v>1</v>
      </c>
      <c r="C5" s="48" t="s">
        <v>107</v>
      </c>
      <c r="D5" s="53" t="b">
        <v>0</v>
      </c>
      <c r="E5" s="146" t="b">
        <v>0</v>
      </c>
      <c r="F5" s="146"/>
      <c r="G5" s="146" t="b">
        <v>0</v>
      </c>
      <c r="H5" s="187"/>
      <c r="I5" s="1" t="str">
        <f>IF(OR(J5=3,K5&gt;=2),"入力確認を！","")</f>
        <v>入力確認を！</v>
      </c>
      <c r="J5" s="83">
        <f aca="true" t="shared" si="0" ref="J5:J31">COUNTIF(D5:H5,FALSE)</f>
        <v>3</v>
      </c>
      <c r="K5" s="83">
        <f aca="true" t="shared" si="1" ref="K5:K31">COUNTIF(D5:H5,TRUE)</f>
        <v>0</v>
      </c>
      <c r="L5" s="86">
        <f aca="true" t="shared" si="2" ref="L5:L31">IF(D5=TRUE,0,0)</f>
        <v>0</v>
      </c>
      <c r="M5" s="177">
        <f aca="true" t="shared" si="3" ref="M5:M31">IF(E5&lt;&gt;TRUE,0,1)</f>
        <v>0</v>
      </c>
      <c r="N5" s="177"/>
      <c r="O5" s="177">
        <f aca="true" t="shared" si="4" ref="O5:O31">IF(G5&lt;&gt;TRUE,0,2)</f>
        <v>0</v>
      </c>
      <c r="P5" s="177"/>
    </row>
    <row r="6" spans="1:16" ht="22.5" customHeight="1">
      <c r="A6" s="43"/>
      <c r="B6" s="45">
        <v>2</v>
      </c>
      <c r="C6" s="49" t="s">
        <v>108</v>
      </c>
      <c r="D6" s="54" t="b">
        <v>0</v>
      </c>
      <c r="E6" s="144" t="b">
        <v>0</v>
      </c>
      <c r="F6" s="144"/>
      <c r="G6" s="144" t="b">
        <v>0</v>
      </c>
      <c r="H6" s="188"/>
      <c r="I6" s="1" t="str">
        <f aca="true" t="shared" si="5" ref="I6:I31">IF(OR(J6=3,K6&gt;=2),"入力確認を！","")</f>
        <v>入力確認を！</v>
      </c>
      <c r="J6" s="83">
        <f t="shared" si="0"/>
        <v>3</v>
      </c>
      <c r="K6" s="83">
        <f t="shared" si="1"/>
        <v>0</v>
      </c>
      <c r="L6" s="86">
        <f t="shared" si="2"/>
        <v>0</v>
      </c>
      <c r="M6" s="177">
        <f t="shared" si="3"/>
        <v>0</v>
      </c>
      <c r="N6" s="177"/>
      <c r="O6" s="177">
        <f t="shared" si="4"/>
        <v>0</v>
      </c>
      <c r="P6" s="177"/>
    </row>
    <row r="7" spans="1:16" ht="45" customHeight="1">
      <c r="A7" s="43"/>
      <c r="B7" s="45">
        <v>3</v>
      </c>
      <c r="C7" s="49" t="s">
        <v>109</v>
      </c>
      <c r="D7" s="54" t="b">
        <v>0</v>
      </c>
      <c r="E7" s="144" t="b">
        <v>0</v>
      </c>
      <c r="F7" s="144"/>
      <c r="G7" s="144" t="b">
        <v>0</v>
      </c>
      <c r="H7" s="188"/>
      <c r="I7" s="1" t="str">
        <f t="shared" si="5"/>
        <v>入力確認を！</v>
      </c>
      <c r="J7" s="83">
        <f t="shared" si="0"/>
        <v>3</v>
      </c>
      <c r="K7" s="83">
        <f t="shared" si="1"/>
        <v>0</v>
      </c>
      <c r="L7" s="86">
        <f t="shared" si="2"/>
        <v>0</v>
      </c>
      <c r="M7" s="177">
        <f t="shared" si="3"/>
        <v>0</v>
      </c>
      <c r="N7" s="177"/>
      <c r="O7" s="177">
        <f t="shared" si="4"/>
        <v>0</v>
      </c>
      <c r="P7" s="177"/>
    </row>
    <row r="8" spans="1:16" ht="45" customHeight="1">
      <c r="A8" s="43"/>
      <c r="B8" s="45">
        <v>4</v>
      </c>
      <c r="C8" s="49" t="s">
        <v>110</v>
      </c>
      <c r="D8" s="54" t="b">
        <v>0</v>
      </c>
      <c r="E8" s="144" t="b">
        <v>0</v>
      </c>
      <c r="F8" s="144"/>
      <c r="G8" s="144" t="b">
        <v>0</v>
      </c>
      <c r="H8" s="188"/>
      <c r="I8" s="1" t="str">
        <f t="shared" si="5"/>
        <v>入力確認を！</v>
      </c>
      <c r="J8" s="83">
        <f t="shared" si="0"/>
        <v>3</v>
      </c>
      <c r="K8" s="83">
        <f t="shared" si="1"/>
        <v>0</v>
      </c>
      <c r="L8" s="86">
        <f t="shared" si="2"/>
        <v>0</v>
      </c>
      <c r="M8" s="177">
        <f t="shared" si="3"/>
        <v>0</v>
      </c>
      <c r="N8" s="177"/>
      <c r="O8" s="177">
        <f t="shared" si="4"/>
        <v>0</v>
      </c>
      <c r="P8" s="177"/>
    </row>
    <row r="9" spans="1:16" ht="45" customHeight="1">
      <c r="A9" s="43"/>
      <c r="B9" s="45">
        <v>5</v>
      </c>
      <c r="C9" s="49" t="s">
        <v>111</v>
      </c>
      <c r="D9" s="54" t="b">
        <v>0</v>
      </c>
      <c r="E9" s="144" t="b">
        <v>0</v>
      </c>
      <c r="F9" s="144"/>
      <c r="G9" s="144" t="b">
        <v>0</v>
      </c>
      <c r="H9" s="188"/>
      <c r="I9" s="1" t="str">
        <f t="shared" si="5"/>
        <v>入力確認を！</v>
      </c>
      <c r="J9" s="83">
        <f t="shared" si="0"/>
        <v>3</v>
      </c>
      <c r="K9" s="83">
        <f t="shared" si="1"/>
        <v>0</v>
      </c>
      <c r="L9" s="86">
        <f t="shared" si="2"/>
        <v>0</v>
      </c>
      <c r="M9" s="177">
        <f t="shared" si="3"/>
        <v>0</v>
      </c>
      <c r="N9" s="177"/>
      <c r="O9" s="177">
        <f t="shared" si="4"/>
        <v>0</v>
      </c>
      <c r="P9" s="177"/>
    </row>
    <row r="10" spans="1:16" ht="45" customHeight="1">
      <c r="A10" s="43"/>
      <c r="B10" s="45">
        <v>6</v>
      </c>
      <c r="C10" s="49" t="s">
        <v>112</v>
      </c>
      <c r="D10" s="54" t="b">
        <v>0</v>
      </c>
      <c r="E10" s="144" t="b">
        <v>0</v>
      </c>
      <c r="F10" s="144"/>
      <c r="G10" s="144" t="b">
        <v>0</v>
      </c>
      <c r="H10" s="188"/>
      <c r="I10" s="1" t="str">
        <f t="shared" si="5"/>
        <v>入力確認を！</v>
      </c>
      <c r="J10" s="83">
        <f t="shared" si="0"/>
        <v>3</v>
      </c>
      <c r="K10" s="83">
        <f t="shared" si="1"/>
        <v>0</v>
      </c>
      <c r="L10" s="86">
        <f t="shared" si="2"/>
        <v>0</v>
      </c>
      <c r="M10" s="177">
        <f t="shared" si="3"/>
        <v>0</v>
      </c>
      <c r="N10" s="177"/>
      <c r="O10" s="177">
        <f t="shared" si="4"/>
        <v>0</v>
      </c>
      <c r="P10" s="177"/>
    </row>
    <row r="11" spans="1:16" ht="22.5" customHeight="1">
      <c r="A11" s="43"/>
      <c r="B11" s="45">
        <v>7</v>
      </c>
      <c r="C11" s="49" t="s">
        <v>113</v>
      </c>
      <c r="D11" s="54" t="b">
        <v>0</v>
      </c>
      <c r="E11" s="144" t="b">
        <v>0</v>
      </c>
      <c r="F11" s="144"/>
      <c r="G11" s="144" t="b">
        <v>0</v>
      </c>
      <c r="H11" s="188"/>
      <c r="I11" s="1" t="str">
        <f t="shared" si="5"/>
        <v>入力確認を！</v>
      </c>
      <c r="J11" s="83">
        <f t="shared" si="0"/>
        <v>3</v>
      </c>
      <c r="K11" s="83">
        <f t="shared" si="1"/>
        <v>0</v>
      </c>
      <c r="L11" s="86">
        <f t="shared" si="2"/>
        <v>0</v>
      </c>
      <c r="M11" s="177">
        <f t="shared" si="3"/>
        <v>0</v>
      </c>
      <c r="N11" s="177"/>
      <c r="O11" s="177">
        <f t="shared" si="4"/>
        <v>0</v>
      </c>
      <c r="P11" s="177"/>
    </row>
    <row r="12" spans="1:16" ht="22.5" customHeight="1">
      <c r="A12" s="43"/>
      <c r="B12" s="45">
        <v>8</v>
      </c>
      <c r="C12" s="49" t="s">
        <v>114</v>
      </c>
      <c r="D12" s="54" t="b">
        <v>0</v>
      </c>
      <c r="E12" s="144" t="b">
        <v>0</v>
      </c>
      <c r="F12" s="144"/>
      <c r="G12" s="144" t="b">
        <v>0</v>
      </c>
      <c r="H12" s="188"/>
      <c r="I12" s="1" t="str">
        <f t="shared" si="5"/>
        <v>入力確認を！</v>
      </c>
      <c r="J12" s="83">
        <f t="shared" si="0"/>
        <v>3</v>
      </c>
      <c r="K12" s="83">
        <f t="shared" si="1"/>
        <v>0</v>
      </c>
      <c r="L12" s="86">
        <f t="shared" si="2"/>
        <v>0</v>
      </c>
      <c r="M12" s="177">
        <f t="shared" si="3"/>
        <v>0</v>
      </c>
      <c r="N12" s="177"/>
      <c r="O12" s="177">
        <f t="shared" si="4"/>
        <v>0</v>
      </c>
      <c r="P12" s="177"/>
    </row>
    <row r="13" spans="1:16" ht="45" customHeight="1">
      <c r="A13" s="43"/>
      <c r="B13" s="45">
        <v>9</v>
      </c>
      <c r="C13" s="49" t="s">
        <v>115</v>
      </c>
      <c r="D13" s="54" t="b">
        <v>0</v>
      </c>
      <c r="E13" s="144" t="b">
        <v>0</v>
      </c>
      <c r="F13" s="144"/>
      <c r="G13" s="144" t="b">
        <v>0</v>
      </c>
      <c r="H13" s="188"/>
      <c r="I13" s="1" t="str">
        <f t="shared" si="5"/>
        <v>入力確認を！</v>
      </c>
      <c r="J13" s="83">
        <f t="shared" si="0"/>
        <v>3</v>
      </c>
      <c r="K13" s="83">
        <f t="shared" si="1"/>
        <v>0</v>
      </c>
      <c r="L13" s="86">
        <f t="shared" si="2"/>
        <v>0</v>
      </c>
      <c r="M13" s="177">
        <f t="shared" si="3"/>
        <v>0</v>
      </c>
      <c r="N13" s="177"/>
      <c r="O13" s="177">
        <f t="shared" si="4"/>
        <v>0</v>
      </c>
      <c r="P13" s="177"/>
    </row>
    <row r="14" spans="1:16" ht="22.5" customHeight="1">
      <c r="A14" s="43"/>
      <c r="B14" s="45">
        <v>10</v>
      </c>
      <c r="C14" s="49" t="s">
        <v>116</v>
      </c>
      <c r="D14" s="54" t="b">
        <v>0</v>
      </c>
      <c r="E14" s="144" t="b">
        <v>0</v>
      </c>
      <c r="F14" s="144"/>
      <c r="G14" s="144" t="b">
        <v>0</v>
      </c>
      <c r="H14" s="188"/>
      <c r="I14" s="1" t="str">
        <f t="shared" si="5"/>
        <v>入力確認を！</v>
      </c>
      <c r="J14" s="83">
        <f t="shared" si="0"/>
        <v>3</v>
      </c>
      <c r="K14" s="83">
        <f t="shared" si="1"/>
        <v>0</v>
      </c>
      <c r="L14" s="86">
        <f t="shared" si="2"/>
        <v>0</v>
      </c>
      <c r="M14" s="177">
        <f t="shared" si="3"/>
        <v>0</v>
      </c>
      <c r="N14" s="177"/>
      <c r="O14" s="177">
        <f t="shared" si="4"/>
        <v>0</v>
      </c>
      <c r="P14" s="177"/>
    </row>
    <row r="15" spans="1:16" ht="22.5" customHeight="1">
      <c r="A15" s="43"/>
      <c r="B15" s="45">
        <v>11</v>
      </c>
      <c r="C15" s="49" t="s">
        <v>117</v>
      </c>
      <c r="D15" s="54" t="b">
        <v>0</v>
      </c>
      <c r="E15" s="144" t="b">
        <v>0</v>
      </c>
      <c r="F15" s="144"/>
      <c r="G15" s="144" t="b">
        <v>0</v>
      </c>
      <c r="H15" s="188"/>
      <c r="I15" s="1" t="str">
        <f t="shared" si="5"/>
        <v>入力確認を！</v>
      </c>
      <c r="J15" s="83">
        <f t="shared" si="0"/>
        <v>3</v>
      </c>
      <c r="K15" s="83">
        <f t="shared" si="1"/>
        <v>0</v>
      </c>
      <c r="L15" s="86">
        <f t="shared" si="2"/>
        <v>0</v>
      </c>
      <c r="M15" s="177">
        <f t="shared" si="3"/>
        <v>0</v>
      </c>
      <c r="N15" s="177"/>
      <c r="O15" s="177">
        <f t="shared" si="4"/>
        <v>0</v>
      </c>
      <c r="P15" s="177"/>
    </row>
    <row r="16" spans="1:16" ht="22.5" customHeight="1">
      <c r="A16" s="43"/>
      <c r="B16" s="45">
        <v>12</v>
      </c>
      <c r="C16" s="49" t="s">
        <v>118</v>
      </c>
      <c r="D16" s="54" t="b">
        <v>0</v>
      </c>
      <c r="E16" s="144" t="b">
        <v>0</v>
      </c>
      <c r="F16" s="144"/>
      <c r="G16" s="144" t="b">
        <v>0</v>
      </c>
      <c r="H16" s="188"/>
      <c r="I16" s="1" t="str">
        <f t="shared" si="5"/>
        <v>入力確認を！</v>
      </c>
      <c r="J16" s="83">
        <f t="shared" si="0"/>
        <v>3</v>
      </c>
      <c r="K16" s="83">
        <f t="shared" si="1"/>
        <v>0</v>
      </c>
      <c r="L16" s="86">
        <f t="shared" si="2"/>
        <v>0</v>
      </c>
      <c r="M16" s="177">
        <f t="shared" si="3"/>
        <v>0</v>
      </c>
      <c r="N16" s="177"/>
      <c r="O16" s="177">
        <f t="shared" si="4"/>
        <v>0</v>
      </c>
      <c r="P16" s="177"/>
    </row>
    <row r="17" spans="1:16" ht="22.5" customHeight="1">
      <c r="A17" s="43"/>
      <c r="B17" s="45">
        <v>13</v>
      </c>
      <c r="C17" s="49" t="s">
        <v>119</v>
      </c>
      <c r="D17" s="54" t="b">
        <v>0</v>
      </c>
      <c r="E17" s="144" t="b">
        <v>0</v>
      </c>
      <c r="F17" s="144"/>
      <c r="G17" s="144" t="b">
        <v>0</v>
      </c>
      <c r="H17" s="188"/>
      <c r="I17" s="1" t="str">
        <f t="shared" si="5"/>
        <v>入力確認を！</v>
      </c>
      <c r="J17" s="83">
        <f t="shared" si="0"/>
        <v>3</v>
      </c>
      <c r="K17" s="83">
        <f t="shared" si="1"/>
        <v>0</v>
      </c>
      <c r="L17" s="86">
        <f t="shared" si="2"/>
        <v>0</v>
      </c>
      <c r="M17" s="177">
        <f t="shared" si="3"/>
        <v>0</v>
      </c>
      <c r="N17" s="177"/>
      <c r="O17" s="177">
        <f t="shared" si="4"/>
        <v>0</v>
      </c>
      <c r="P17" s="177"/>
    </row>
    <row r="18" spans="1:16" ht="22.5" customHeight="1">
      <c r="A18" s="43"/>
      <c r="B18" s="45">
        <v>14</v>
      </c>
      <c r="C18" s="49" t="s">
        <v>120</v>
      </c>
      <c r="D18" s="54" t="b">
        <v>0</v>
      </c>
      <c r="E18" s="144" t="b">
        <v>0</v>
      </c>
      <c r="F18" s="144"/>
      <c r="G18" s="144" t="b">
        <v>0</v>
      </c>
      <c r="H18" s="188"/>
      <c r="I18" s="1" t="str">
        <f t="shared" si="5"/>
        <v>入力確認を！</v>
      </c>
      <c r="J18" s="83">
        <f t="shared" si="0"/>
        <v>3</v>
      </c>
      <c r="K18" s="83">
        <f t="shared" si="1"/>
        <v>0</v>
      </c>
      <c r="L18" s="86">
        <f t="shared" si="2"/>
        <v>0</v>
      </c>
      <c r="M18" s="177">
        <f t="shared" si="3"/>
        <v>0</v>
      </c>
      <c r="N18" s="177"/>
      <c r="O18" s="177">
        <f t="shared" si="4"/>
        <v>0</v>
      </c>
      <c r="P18" s="177"/>
    </row>
    <row r="19" spans="1:16" ht="22.5" customHeight="1">
      <c r="A19" s="43"/>
      <c r="B19" s="45">
        <v>15</v>
      </c>
      <c r="C19" s="49" t="s">
        <v>121</v>
      </c>
      <c r="D19" s="54" t="b">
        <v>0</v>
      </c>
      <c r="E19" s="144" t="b">
        <v>0</v>
      </c>
      <c r="F19" s="144"/>
      <c r="G19" s="144" t="b">
        <v>0</v>
      </c>
      <c r="H19" s="188"/>
      <c r="I19" s="1" t="str">
        <f t="shared" si="5"/>
        <v>入力確認を！</v>
      </c>
      <c r="J19" s="83">
        <f t="shared" si="0"/>
        <v>3</v>
      </c>
      <c r="K19" s="83">
        <f t="shared" si="1"/>
        <v>0</v>
      </c>
      <c r="L19" s="86">
        <f t="shared" si="2"/>
        <v>0</v>
      </c>
      <c r="M19" s="177">
        <f t="shared" si="3"/>
        <v>0</v>
      </c>
      <c r="N19" s="177"/>
      <c r="O19" s="177">
        <f t="shared" si="4"/>
        <v>0</v>
      </c>
      <c r="P19" s="177"/>
    </row>
    <row r="20" spans="1:16" ht="22.5" customHeight="1">
      <c r="A20" s="43"/>
      <c r="B20" s="45">
        <v>16</v>
      </c>
      <c r="C20" s="49" t="s">
        <v>122</v>
      </c>
      <c r="D20" s="54" t="b">
        <v>0</v>
      </c>
      <c r="E20" s="144" t="b">
        <v>0</v>
      </c>
      <c r="F20" s="144"/>
      <c r="G20" s="144" t="b">
        <v>0</v>
      </c>
      <c r="H20" s="188"/>
      <c r="I20" s="1" t="str">
        <f t="shared" si="5"/>
        <v>入力確認を！</v>
      </c>
      <c r="J20" s="83">
        <f t="shared" si="0"/>
        <v>3</v>
      </c>
      <c r="K20" s="83">
        <f t="shared" si="1"/>
        <v>0</v>
      </c>
      <c r="L20" s="86">
        <f t="shared" si="2"/>
        <v>0</v>
      </c>
      <c r="M20" s="177">
        <f t="shared" si="3"/>
        <v>0</v>
      </c>
      <c r="N20" s="177"/>
      <c r="O20" s="177">
        <f t="shared" si="4"/>
        <v>0</v>
      </c>
      <c r="P20" s="177"/>
    </row>
    <row r="21" spans="1:16" ht="22.5" customHeight="1">
      <c r="A21" s="43"/>
      <c r="B21" s="45">
        <v>17</v>
      </c>
      <c r="C21" s="49" t="s">
        <v>123</v>
      </c>
      <c r="D21" s="54" t="b">
        <v>0</v>
      </c>
      <c r="E21" s="144" t="b">
        <v>0</v>
      </c>
      <c r="F21" s="144"/>
      <c r="G21" s="144" t="b">
        <v>0</v>
      </c>
      <c r="H21" s="188"/>
      <c r="I21" s="1" t="str">
        <f t="shared" si="5"/>
        <v>入力確認を！</v>
      </c>
      <c r="J21" s="83">
        <f t="shared" si="0"/>
        <v>3</v>
      </c>
      <c r="K21" s="83">
        <f t="shared" si="1"/>
        <v>0</v>
      </c>
      <c r="L21" s="86">
        <f t="shared" si="2"/>
        <v>0</v>
      </c>
      <c r="M21" s="177">
        <f t="shared" si="3"/>
        <v>0</v>
      </c>
      <c r="N21" s="177"/>
      <c r="O21" s="177">
        <f t="shared" si="4"/>
        <v>0</v>
      </c>
      <c r="P21" s="177"/>
    </row>
    <row r="22" spans="1:16" ht="22.5" customHeight="1">
      <c r="A22" s="43"/>
      <c r="B22" s="45">
        <v>18</v>
      </c>
      <c r="C22" s="49" t="s">
        <v>124</v>
      </c>
      <c r="D22" s="54" t="b">
        <v>0</v>
      </c>
      <c r="E22" s="144" t="b">
        <v>0</v>
      </c>
      <c r="F22" s="144"/>
      <c r="G22" s="144" t="b">
        <v>0</v>
      </c>
      <c r="H22" s="188"/>
      <c r="I22" s="1" t="str">
        <f t="shared" si="5"/>
        <v>入力確認を！</v>
      </c>
      <c r="J22" s="83">
        <f t="shared" si="0"/>
        <v>3</v>
      </c>
      <c r="K22" s="83">
        <f t="shared" si="1"/>
        <v>0</v>
      </c>
      <c r="L22" s="86">
        <f t="shared" si="2"/>
        <v>0</v>
      </c>
      <c r="M22" s="177">
        <f t="shared" si="3"/>
        <v>0</v>
      </c>
      <c r="N22" s="177"/>
      <c r="O22" s="177">
        <f t="shared" si="4"/>
        <v>0</v>
      </c>
      <c r="P22" s="177"/>
    </row>
    <row r="23" spans="1:16" ht="22.5" customHeight="1">
      <c r="A23" s="43"/>
      <c r="B23" s="45">
        <v>19</v>
      </c>
      <c r="C23" s="49" t="s">
        <v>125</v>
      </c>
      <c r="D23" s="54" t="b">
        <v>0</v>
      </c>
      <c r="E23" s="144" t="b">
        <v>0</v>
      </c>
      <c r="F23" s="144"/>
      <c r="G23" s="144" t="b">
        <v>0</v>
      </c>
      <c r="H23" s="188"/>
      <c r="I23" s="1" t="str">
        <f t="shared" si="5"/>
        <v>入力確認を！</v>
      </c>
      <c r="J23" s="83">
        <f t="shared" si="0"/>
        <v>3</v>
      </c>
      <c r="K23" s="83">
        <f t="shared" si="1"/>
        <v>0</v>
      </c>
      <c r="L23" s="86">
        <f t="shared" si="2"/>
        <v>0</v>
      </c>
      <c r="M23" s="177">
        <f t="shared" si="3"/>
        <v>0</v>
      </c>
      <c r="N23" s="177"/>
      <c r="O23" s="177">
        <f t="shared" si="4"/>
        <v>0</v>
      </c>
      <c r="P23" s="177"/>
    </row>
    <row r="24" spans="1:16" ht="22.5" customHeight="1">
      <c r="A24" s="43"/>
      <c r="B24" s="45">
        <v>20</v>
      </c>
      <c r="C24" s="49" t="s">
        <v>126</v>
      </c>
      <c r="D24" s="54" t="b">
        <v>0</v>
      </c>
      <c r="E24" s="144" t="b">
        <v>0</v>
      </c>
      <c r="F24" s="144"/>
      <c r="G24" s="144" t="b">
        <v>0</v>
      </c>
      <c r="H24" s="188"/>
      <c r="I24" s="1" t="str">
        <f t="shared" si="5"/>
        <v>入力確認を！</v>
      </c>
      <c r="J24" s="83">
        <f t="shared" si="0"/>
        <v>3</v>
      </c>
      <c r="K24" s="83">
        <f t="shared" si="1"/>
        <v>0</v>
      </c>
      <c r="L24" s="86">
        <f t="shared" si="2"/>
        <v>0</v>
      </c>
      <c r="M24" s="177">
        <f t="shared" si="3"/>
        <v>0</v>
      </c>
      <c r="N24" s="177"/>
      <c r="O24" s="177">
        <f t="shared" si="4"/>
        <v>0</v>
      </c>
      <c r="P24" s="177"/>
    </row>
    <row r="25" spans="1:16" ht="22.5" customHeight="1">
      <c r="A25" s="43"/>
      <c r="B25" s="45">
        <v>21</v>
      </c>
      <c r="C25" s="49" t="s">
        <v>127</v>
      </c>
      <c r="D25" s="54" t="b">
        <v>0</v>
      </c>
      <c r="E25" s="144" t="b">
        <v>0</v>
      </c>
      <c r="F25" s="144"/>
      <c r="G25" s="144" t="b">
        <v>0</v>
      </c>
      <c r="H25" s="188"/>
      <c r="I25" s="1" t="str">
        <f t="shared" si="5"/>
        <v>入力確認を！</v>
      </c>
      <c r="J25" s="83">
        <f t="shared" si="0"/>
        <v>3</v>
      </c>
      <c r="K25" s="83">
        <f t="shared" si="1"/>
        <v>0</v>
      </c>
      <c r="L25" s="86">
        <f t="shared" si="2"/>
        <v>0</v>
      </c>
      <c r="M25" s="177">
        <f t="shared" si="3"/>
        <v>0</v>
      </c>
      <c r="N25" s="177"/>
      <c r="O25" s="177">
        <f t="shared" si="4"/>
        <v>0</v>
      </c>
      <c r="P25" s="177"/>
    </row>
    <row r="26" spans="1:16" ht="45" customHeight="1">
      <c r="A26" s="43"/>
      <c r="B26" s="45">
        <v>22</v>
      </c>
      <c r="C26" s="49" t="s">
        <v>128</v>
      </c>
      <c r="D26" s="54" t="b">
        <v>0</v>
      </c>
      <c r="E26" s="144" t="b">
        <v>0</v>
      </c>
      <c r="F26" s="144"/>
      <c r="G26" s="144" t="b">
        <v>0</v>
      </c>
      <c r="H26" s="188"/>
      <c r="I26" s="1" t="str">
        <f t="shared" si="5"/>
        <v>入力確認を！</v>
      </c>
      <c r="J26" s="83">
        <f t="shared" si="0"/>
        <v>3</v>
      </c>
      <c r="K26" s="83">
        <f t="shared" si="1"/>
        <v>0</v>
      </c>
      <c r="L26" s="86">
        <f t="shared" si="2"/>
        <v>0</v>
      </c>
      <c r="M26" s="177">
        <f t="shared" si="3"/>
        <v>0</v>
      </c>
      <c r="N26" s="177"/>
      <c r="O26" s="177">
        <f t="shared" si="4"/>
        <v>0</v>
      </c>
      <c r="P26" s="177"/>
    </row>
    <row r="27" spans="1:16" ht="22.5" customHeight="1">
      <c r="A27" s="43"/>
      <c r="B27" s="45">
        <v>23</v>
      </c>
      <c r="C27" s="49" t="s">
        <v>129</v>
      </c>
      <c r="D27" s="54" t="b">
        <v>0</v>
      </c>
      <c r="E27" s="144" t="b">
        <v>0</v>
      </c>
      <c r="F27" s="144"/>
      <c r="G27" s="144" t="b">
        <v>0</v>
      </c>
      <c r="H27" s="188"/>
      <c r="I27" s="1" t="str">
        <f t="shared" si="5"/>
        <v>入力確認を！</v>
      </c>
      <c r="J27" s="83">
        <f t="shared" si="0"/>
        <v>3</v>
      </c>
      <c r="K27" s="83">
        <f t="shared" si="1"/>
        <v>0</v>
      </c>
      <c r="L27" s="86">
        <f t="shared" si="2"/>
        <v>0</v>
      </c>
      <c r="M27" s="177">
        <f t="shared" si="3"/>
        <v>0</v>
      </c>
      <c r="N27" s="177"/>
      <c r="O27" s="177">
        <f t="shared" si="4"/>
        <v>0</v>
      </c>
      <c r="P27" s="177"/>
    </row>
    <row r="28" spans="1:16" ht="22.5" customHeight="1">
      <c r="A28" s="43"/>
      <c r="B28" s="45">
        <v>24</v>
      </c>
      <c r="C28" s="49" t="s">
        <v>130</v>
      </c>
      <c r="D28" s="54" t="b">
        <v>0</v>
      </c>
      <c r="E28" s="144" t="b">
        <v>0</v>
      </c>
      <c r="F28" s="144"/>
      <c r="G28" s="144" t="b">
        <v>0</v>
      </c>
      <c r="H28" s="188"/>
      <c r="I28" s="1" t="str">
        <f t="shared" si="5"/>
        <v>入力確認を！</v>
      </c>
      <c r="J28" s="83">
        <f t="shared" si="0"/>
        <v>3</v>
      </c>
      <c r="K28" s="83">
        <f t="shared" si="1"/>
        <v>0</v>
      </c>
      <c r="L28" s="86">
        <f t="shared" si="2"/>
        <v>0</v>
      </c>
      <c r="M28" s="177">
        <f t="shared" si="3"/>
        <v>0</v>
      </c>
      <c r="N28" s="177"/>
      <c r="O28" s="177">
        <f t="shared" si="4"/>
        <v>0</v>
      </c>
      <c r="P28" s="177"/>
    </row>
    <row r="29" spans="1:16" ht="22.5" customHeight="1">
      <c r="A29" s="43"/>
      <c r="B29" s="45">
        <v>25</v>
      </c>
      <c r="C29" s="49" t="s">
        <v>131</v>
      </c>
      <c r="D29" s="54" t="b">
        <v>0</v>
      </c>
      <c r="E29" s="144" t="b">
        <v>0</v>
      </c>
      <c r="F29" s="144"/>
      <c r="G29" s="144" t="b">
        <v>0</v>
      </c>
      <c r="H29" s="188"/>
      <c r="I29" s="1" t="str">
        <f t="shared" si="5"/>
        <v>入力確認を！</v>
      </c>
      <c r="J29" s="83">
        <f t="shared" si="0"/>
        <v>3</v>
      </c>
      <c r="K29" s="83">
        <f t="shared" si="1"/>
        <v>0</v>
      </c>
      <c r="L29" s="86">
        <f t="shared" si="2"/>
        <v>0</v>
      </c>
      <c r="M29" s="177">
        <f t="shared" si="3"/>
        <v>0</v>
      </c>
      <c r="N29" s="177"/>
      <c r="O29" s="177">
        <f t="shared" si="4"/>
        <v>0</v>
      </c>
      <c r="P29" s="177"/>
    </row>
    <row r="30" spans="1:16" ht="22.5" customHeight="1">
      <c r="A30" s="43"/>
      <c r="B30" s="45">
        <v>26</v>
      </c>
      <c r="C30" s="49" t="s">
        <v>132</v>
      </c>
      <c r="D30" s="54" t="b">
        <v>0</v>
      </c>
      <c r="E30" s="144" t="b">
        <v>0</v>
      </c>
      <c r="F30" s="144"/>
      <c r="G30" s="144" t="b">
        <v>0</v>
      </c>
      <c r="H30" s="188"/>
      <c r="I30" s="1" t="str">
        <f t="shared" si="5"/>
        <v>入力確認を！</v>
      </c>
      <c r="J30" s="83">
        <f t="shared" si="0"/>
        <v>3</v>
      </c>
      <c r="K30" s="83">
        <f t="shared" si="1"/>
        <v>0</v>
      </c>
      <c r="L30" s="86">
        <f t="shared" si="2"/>
        <v>0</v>
      </c>
      <c r="M30" s="177">
        <f t="shared" si="3"/>
        <v>0</v>
      </c>
      <c r="N30" s="177"/>
      <c r="O30" s="177">
        <f t="shared" si="4"/>
        <v>0</v>
      </c>
      <c r="P30" s="177"/>
    </row>
    <row r="31" spans="1:16" ht="22.5" customHeight="1" thickBot="1">
      <c r="A31" s="43"/>
      <c r="B31" s="46">
        <v>27</v>
      </c>
      <c r="C31" s="50" t="s">
        <v>133</v>
      </c>
      <c r="D31" s="55" t="b">
        <v>0</v>
      </c>
      <c r="E31" s="145" t="b">
        <v>0</v>
      </c>
      <c r="F31" s="145"/>
      <c r="G31" s="145" t="b">
        <v>0</v>
      </c>
      <c r="H31" s="206"/>
      <c r="I31" s="1" t="str">
        <f t="shared" si="5"/>
        <v>入力確認を！</v>
      </c>
      <c r="J31" s="83">
        <f t="shared" si="0"/>
        <v>3</v>
      </c>
      <c r="K31" s="83">
        <f t="shared" si="1"/>
        <v>0</v>
      </c>
      <c r="L31" s="86">
        <f t="shared" si="2"/>
        <v>0</v>
      </c>
      <c r="M31" s="177">
        <f t="shared" si="3"/>
        <v>0</v>
      </c>
      <c r="N31" s="177"/>
      <c r="O31" s="177">
        <f t="shared" si="4"/>
        <v>0</v>
      </c>
      <c r="P31" s="177"/>
    </row>
    <row r="32" spans="1:16" ht="21.75" customHeight="1">
      <c r="A32" s="42"/>
      <c r="B32" s="217"/>
      <c r="C32" s="30" t="s">
        <v>8</v>
      </c>
      <c r="D32" s="56" t="s">
        <v>85</v>
      </c>
      <c r="E32" s="30">
        <f>M32</f>
        <v>0</v>
      </c>
      <c r="F32" s="31" t="s">
        <v>21</v>
      </c>
      <c r="G32" s="30">
        <f>O32</f>
        <v>0</v>
      </c>
      <c r="H32" s="32" t="s">
        <v>22</v>
      </c>
      <c r="I32" s="14"/>
      <c r="J32" s="83"/>
      <c r="K32" s="83"/>
      <c r="L32" s="86" t="s">
        <v>10</v>
      </c>
      <c r="M32" s="86">
        <f>SUM(M5:N31)</f>
        <v>0</v>
      </c>
      <c r="N32" s="86" t="s">
        <v>21</v>
      </c>
      <c r="O32" s="86">
        <f>SUM(O5:P31)</f>
        <v>0</v>
      </c>
      <c r="P32" s="86" t="s">
        <v>22</v>
      </c>
    </row>
    <row r="33" spans="1:16" ht="21.75" customHeight="1" thickBot="1">
      <c r="A33" s="42"/>
      <c r="B33" s="218"/>
      <c r="C33" s="51" t="s">
        <v>9</v>
      </c>
      <c r="D33" s="211">
        <f>L33</f>
        <v>0</v>
      </c>
      <c r="E33" s="182"/>
      <c r="F33" s="182"/>
      <c r="G33" s="182"/>
      <c r="H33" s="47" t="s">
        <v>134</v>
      </c>
      <c r="I33" s="14"/>
      <c r="J33" s="83"/>
      <c r="K33" s="83"/>
      <c r="L33" s="222">
        <f>SUM(M32,O32)</f>
        <v>0</v>
      </c>
      <c r="M33" s="223"/>
      <c r="N33" s="223"/>
      <c r="O33" s="223"/>
      <c r="P33" s="91" t="s">
        <v>158</v>
      </c>
    </row>
    <row r="34" spans="1:16" ht="21.75" customHeight="1">
      <c r="A34" s="93" t="s">
        <v>27</v>
      </c>
      <c r="B34" s="93"/>
      <c r="C34" s="93"/>
      <c r="D34" s="93"/>
      <c r="E34" s="93"/>
      <c r="F34" s="93"/>
      <c r="G34" s="93"/>
      <c r="H34" s="93"/>
      <c r="I34" s="14"/>
      <c r="J34" s="83"/>
      <c r="K34" s="83"/>
      <c r="L34" s="83"/>
      <c r="M34" s="83"/>
      <c r="N34" s="83"/>
      <c r="O34" s="83"/>
      <c r="P34" s="83"/>
    </row>
    <row r="35" spans="1:16" ht="13.5">
      <c r="A35" s="3"/>
      <c r="B35" s="3"/>
      <c r="C35" s="3"/>
      <c r="D35" s="3"/>
      <c r="E35" s="3"/>
      <c r="F35" s="3"/>
      <c r="G35" s="3"/>
      <c r="H35" s="3"/>
      <c r="I35" s="14"/>
      <c r="J35" s="87"/>
      <c r="K35" s="87"/>
      <c r="L35" s="87"/>
      <c r="M35" s="87"/>
      <c r="N35" s="87"/>
      <c r="O35" s="87"/>
      <c r="P35" s="87"/>
    </row>
    <row r="36" spans="1:16" ht="13.5">
      <c r="A36" s="3"/>
      <c r="B36" s="3"/>
      <c r="C36" s="3"/>
      <c r="D36" s="3"/>
      <c r="E36" s="3"/>
      <c r="F36" s="3"/>
      <c r="G36" s="3"/>
      <c r="H36" s="3"/>
      <c r="I36" s="14"/>
      <c r="J36" s="87"/>
      <c r="K36" s="87"/>
      <c r="L36" s="87"/>
      <c r="M36" s="87"/>
      <c r="N36" s="87"/>
      <c r="O36" s="87"/>
      <c r="P36" s="87"/>
    </row>
    <row r="37" spans="1:16" ht="13.5">
      <c r="A37" s="3"/>
      <c r="B37" s="3"/>
      <c r="C37" s="3"/>
      <c r="D37" s="3"/>
      <c r="E37" s="3"/>
      <c r="F37" s="3"/>
      <c r="G37" s="3"/>
      <c r="H37" s="3"/>
      <c r="I37" s="14"/>
      <c r="J37" s="87"/>
      <c r="K37" s="87"/>
      <c r="L37" s="87"/>
      <c r="M37" s="87"/>
      <c r="N37" s="87"/>
      <c r="O37" s="87"/>
      <c r="P37" s="87"/>
    </row>
    <row r="38" spans="1:16" ht="13.5">
      <c r="A38" s="3"/>
      <c r="B38" s="3"/>
      <c r="C38" s="3"/>
      <c r="D38" s="3"/>
      <c r="E38" s="3"/>
      <c r="F38" s="3"/>
      <c r="G38" s="3"/>
      <c r="H38" s="3"/>
      <c r="I38" s="14"/>
      <c r="J38" s="87"/>
      <c r="K38" s="87"/>
      <c r="L38" s="87"/>
      <c r="M38" s="87"/>
      <c r="N38" s="87"/>
      <c r="O38" s="87"/>
      <c r="P38" s="87"/>
    </row>
    <row r="39" spans="1:16" ht="13.5">
      <c r="A39" s="3"/>
      <c r="B39" s="3"/>
      <c r="C39" s="3"/>
      <c r="D39" s="3"/>
      <c r="E39" s="3"/>
      <c r="F39" s="3"/>
      <c r="G39" s="3"/>
      <c r="H39" s="3"/>
      <c r="I39" s="14"/>
      <c r="J39" s="87"/>
      <c r="K39" s="87"/>
      <c r="L39" s="87"/>
      <c r="M39" s="87"/>
      <c r="N39" s="87"/>
      <c r="O39" s="87"/>
      <c r="P39" s="87"/>
    </row>
    <row r="40" spans="1:16" ht="13.5">
      <c r="A40" s="3"/>
      <c r="B40" s="3"/>
      <c r="C40" s="3"/>
      <c r="D40" s="3"/>
      <c r="E40" s="3"/>
      <c r="F40" s="3"/>
      <c r="G40" s="3"/>
      <c r="H40" s="3"/>
      <c r="I40" s="14"/>
      <c r="J40" s="87"/>
      <c r="K40" s="87"/>
      <c r="L40" s="87"/>
      <c r="M40" s="87"/>
      <c r="N40" s="87"/>
      <c r="O40" s="87"/>
      <c r="P40" s="87"/>
    </row>
    <row r="41" spans="1:16" ht="13.5">
      <c r="A41" s="3"/>
      <c r="B41" s="3"/>
      <c r="C41" s="3"/>
      <c r="D41" s="3"/>
      <c r="E41" s="3"/>
      <c r="F41" s="3"/>
      <c r="G41" s="3"/>
      <c r="H41" s="3"/>
      <c r="I41" s="14"/>
      <c r="J41" s="87"/>
      <c r="K41" s="87"/>
      <c r="L41" s="87"/>
      <c r="M41" s="87"/>
      <c r="N41" s="87"/>
      <c r="O41" s="87"/>
      <c r="P41" s="87"/>
    </row>
    <row r="42" spans="1:16" ht="13.5">
      <c r="A42" s="3"/>
      <c r="B42" s="3"/>
      <c r="C42" s="3"/>
      <c r="D42" s="3"/>
      <c r="E42" s="3"/>
      <c r="F42" s="3"/>
      <c r="G42" s="3"/>
      <c r="H42" s="3"/>
      <c r="I42" s="14"/>
      <c r="J42" s="87"/>
      <c r="K42" s="87"/>
      <c r="L42" s="87"/>
      <c r="M42" s="87"/>
      <c r="N42" s="87"/>
      <c r="O42" s="87"/>
      <c r="P42" s="87"/>
    </row>
    <row r="43" spans="1:16" ht="13.5">
      <c r="A43" s="3"/>
      <c r="B43" s="3"/>
      <c r="C43" s="3"/>
      <c r="D43" s="3"/>
      <c r="E43" s="3"/>
      <c r="F43" s="3"/>
      <c r="G43" s="3"/>
      <c r="H43" s="3"/>
      <c r="I43" s="14"/>
      <c r="J43" s="87"/>
      <c r="K43" s="87"/>
      <c r="L43" s="87"/>
      <c r="M43" s="87"/>
      <c r="N43" s="87"/>
      <c r="O43" s="87"/>
      <c r="P43" s="87"/>
    </row>
    <row r="44" spans="1:16" ht="13.5">
      <c r="A44" s="3"/>
      <c r="B44" s="3"/>
      <c r="C44" s="3"/>
      <c r="D44" s="3"/>
      <c r="E44" s="3"/>
      <c r="F44" s="3"/>
      <c r="G44" s="3"/>
      <c r="H44" s="3"/>
      <c r="I44" s="14"/>
      <c r="J44" s="87"/>
      <c r="K44" s="87"/>
      <c r="L44" s="87"/>
      <c r="M44" s="87"/>
      <c r="N44" s="87"/>
      <c r="O44" s="87"/>
      <c r="P44" s="87"/>
    </row>
    <row r="45" spans="1:16" ht="13.5">
      <c r="A45" s="3"/>
      <c r="B45" s="3"/>
      <c r="C45" s="3"/>
      <c r="D45" s="3"/>
      <c r="E45" s="3"/>
      <c r="F45" s="3"/>
      <c r="G45" s="3"/>
      <c r="H45" s="3"/>
      <c r="I45" s="14"/>
      <c r="J45" s="87"/>
      <c r="K45" s="87"/>
      <c r="L45" s="87"/>
      <c r="M45" s="87"/>
      <c r="N45" s="87"/>
      <c r="O45" s="87"/>
      <c r="P45" s="87"/>
    </row>
    <row r="46" spans="1:16" ht="13.5">
      <c r="A46" s="3"/>
      <c r="B46" s="3"/>
      <c r="C46" s="3"/>
      <c r="D46" s="3"/>
      <c r="E46" s="3"/>
      <c r="F46" s="3"/>
      <c r="G46" s="3"/>
      <c r="H46" s="3"/>
      <c r="I46" s="14"/>
      <c r="J46" s="87"/>
      <c r="K46" s="87"/>
      <c r="L46" s="87"/>
      <c r="M46" s="87"/>
      <c r="N46" s="87"/>
      <c r="O46" s="87"/>
      <c r="P46" s="87"/>
    </row>
    <row r="47" spans="1:16" ht="13.5">
      <c r="A47" s="3"/>
      <c r="B47" s="3"/>
      <c r="C47" s="3"/>
      <c r="D47" s="3"/>
      <c r="E47" s="3"/>
      <c r="F47" s="3"/>
      <c r="G47" s="3"/>
      <c r="H47" s="3"/>
      <c r="I47" s="14"/>
      <c r="J47" s="87"/>
      <c r="K47" s="87"/>
      <c r="L47" s="87"/>
      <c r="M47" s="87"/>
      <c r="N47" s="87"/>
      <c r="O47" s="87"/>
      <c r="P47" s="87"/>
    </row>
    <row r="48" spans="1:16" ht="13.5">
      <c r="A48" s="3"/>
      <c r="B48" s="3"/>
      <c r="C48" s="3"/>
      <c r="D48" s="3"/>
      <c r="E48" s="3"/>
      <c r="F48" s="3"/>
      <c r="G48" s="3"/>
      <c r="H48" s="3"/>
      <c r="I48" s="14"/>
      <c r="J48" s="87"/>
      <c r="K48" s="87"/>
      <c r="L48" s="87"/>
      <c r="M48" s="87"/>
      <c r="N48" s="87"/>
      <c r="O48" s="87"/>
      <c r="P48" s="87"/>
    </row>
    <row r="49" spans="1:16" ht="13.5">
      <c r="A49" s="3"/>
      <c r="B49" s="3"/>
      <c r="C49" s="3"/>
      <c r="D49" s="3"/>
      <c r="E49" s="3"/>
      <c r="F49" s="3"/>
      <c r="G49" s="3"/>
      <c r="H49" s="3"/>
      <c r="I49" s="14"/>
      <c r="J49" s="87"/>
      <c r="K49" s="87"/>
      <c r="L49" s="87"/>
      <c r="M49" s="87"/>
      <c r="N49" s="87"/>
      <c r="O49" s="87"/>
      <c r="P49" s="87"/>
    </row>
    <row r="50" spans="1:16" ht="13.5">
      <c r="A50" s="3"/>
      <c r="B50" s="3"/>
      <c r="C50" s="3"/>
      <c r="D50" s="3"/>
      <c r="E50" s="3"/>
      <c r="F50" s="3"/>
      <c r="G50" s="3"/>
      <c r="H50" s="3"/>
      <c r="I50" s="14"/>
      <c r="J50" s="87"/>
      <c r="K50" s="87"/>
      <c r="L50" s="87"/>
      <c r="M50" s="87"/>
      <c r="N50" s="87"/>
      <c r="O50" s="87"/>
      <c r="P50" s="87"/>
    </row>
    <row r="51" spans="1:16" ht="13.5">
      <c r="A51" s="3"/>
      <c r="B51" s="3"/>
      <c r="C51" s="3"/>
      <c r="D51" s="3"/>
      <c r="E51" s="3"/>
      <c r="F51" s="3"/>
      <c r="G51" s="3"/>
      <c r="H51" s="3"/>
      <c r="I51" s="14"/>
      <c r="J51" s="87"/>
      <c r="K51" s="87"/>
      <c r="L51" s="87"/>
      <c r="M51" s="87"/>
      <c r="N51" s="87"/>
      <c r="O51" s="87"/>
      <c r="P51" s="87"/>
    </row>
    <row r="52" spans="1:16" ht="13.5">
      <c r="A52" s="3"/>
      <c r="B52" s="3"/>
      <c r="C52" s="3"/>
      <c r="D52" s="3"/>
      <c r="E52" s="3"/>
      <c r="F52" s="3"/>
      <c r="G52" s="3"/>
      <c r="H52" s="3"/>
      <c r="I52" s="14"/>
      <c r="J52" s="87"/>
      <c r="K52" s="87"/>
      <c r="L52" s="87"/>
      <c r="M52" s="87"/>
      <c r="N52" s="87"/>
      <c r="O52" s="87"/>
      <c r="P52" s="87"/>
    </row>
    <row r="53" spans="1:16" ht="13.5">
      <c r="A53" s="3"/>
      <c r="B53" s="3"/>
      <c r="C53" s="3"/>
      <c r="D53" s="3"/>
      <c r="E53" s="3"/>
      <c r="F53" s="3"/>
      <c r="G53" s="3"/>
      <c r="H53" s="3"/>
      <c r="I53" s="14"/>
      <c r="J53" s="87"/>
      <c r="K53" s="87"/>
      <c r="L53" s="87"/>
      <c r="M53" s="87"/>
      <c r="N53" s="87"/>
      <c r="O53" s="87"/>
      <c r="P53" s="87"/>
    </row>
    <row r="54" spans="1:16" ht="13.5">
      <c r="A54" s="3"/>
      <c r="B54" s="3"/>
      <c r="C54" s="3"/>
      <c r="D54" s="3"/>
      <c r="E54" s="3"/>
      <c r="F54" s="3"/>
      <c r="G54" s="3"/>
      <c r="H54" s="3"/>
      <c r="I54" s="14"/>
      <c r="J54" s="87"/>
      <c r="K54" s="87"/>
      <c r="L54" s="87"/>
      <c r="M54" s="87"/>
      <c r="N54" s="87"/>
      <c r="O54" s="87"/>
      <c r="P54" s="87"/>
    </row>
    <row r="55" spans="1:16" ht="13.5">
      <c r="A55" s="3"/>
      <c r="B55" s="3"/>
      <c r="C55" s="3"/>
      <c r="D55" s="3"/>
      <c r="E55" s="3"/>
      <c r="F55" s="3"/>
      <c r="G55" s="3"/>
      <c r="H55" s="3"/>
      <c r="I55" s="14"/>
      <c r="J55" s="87"/>
      <c r="K55" s="87"/>
      <c r="L55" s="87"/>
      <c r="M55" s="87"/>
      <c r="N55" s="87"/>
      <c r="O55" s="87"/>
      <c r="P55" s="87"/>
    </row>
    <row r="56" spans="1:16" ht="13.5">
      <c r="A56" s="3"/>
      <c r="B56" s="3"/>
      <c r="C56" s="3"/>
      <c r="D56" s="3"/>
      <c r="E56" s="3"/>
      <c r="F56" s="3"/>
      <c r="G56" s="3"/>
      <c r="H56" s="3"/>
      <c r="I56" s="14"/>
      <c r="J56" s="87"/>
      <c r="K56" s="87"/>
      <c r="L56" s="87"/>
      <c r="M56" s="87"/>
      <c r="N56" s="87"/>
      <c r="O56" s="87"/>
      <c r="P56" s="87"/>
    </row>
    <row r="57" spans="1:16" ht="13.5">
      <c r="A57" s="3"/>
      <c r="B57" s="3"/>
      <c r="C57" s="3"/>
      <c r="D57" s="3"/>
      <c r="E57" s="3"/>
      <c r="F57" s="3"/>
      <c r="G57" s="3"/>
      <c r="H57" s="3"/>
      <c r="I57" s="14"/>
      <c r="J57" s="87"/>
      <c r="K57" s="87"/>
      <c r="L57" s="87"/>
      <c r="M57" s="87"/>
      <c r="N57" s="87"/>
      <c r="O57" s="87"/>
      <c r="P57" s="87"/>
    </row>
  </sheetData>
  <sheetProtection/>
  <mergeCells count="125">
    <mergeCell ref="G20:H20"/>
    <mergeCell ref="E20:F20"/>
    <mergeCell ref="G5:H5"/>
    <mergeCell ref="E17:F17"/>
    <mergeCell ref="G9:H9"/>
    <mergeCell ref="G10:H10"/>
    <mergeCell ref="G11:H11"/>
    <mergeCell ref="G12:H12"/>
    <mergeCell ref="E13:F13"/>
    <mergeCell ref="G16:H16"/>
    <mergeCell ref="A1:H1"/>
    <mergeCell ref="D33:G33"/>
    <mergeCell ref="L33:O33"/>
    <mergeCell ref="I3:I4"/>
    <mergeCell ref="A2:H2"/>
    <mergeCell ref="G13:H13"/>
    <mergeCell ref="G14:H14"/>
    <mergeCell ref="G15:H15"/>
    <mergeCell ref="G6:H6"/>
    <mergeCell ref="G26:H26"/>
    <mergeCell ref="G27:H27"/>
    <mergeCell ref="G28:H28"/>
    <mergeCell ref="E21:F21"/>
    <mergeCell ref="E22:F22"/>
    <mergeCell ref="E23:F23"/>
    <mergeCell ref="E24:F24"/>
    <mergeCell ref="E25:F25"/>
    <mergeCell ref="E26:F26"/>
    <mergeCell ref="E28:F28"/>
    <mergeCell ref="A34:H34"/>
    <mergeCell ref="G29:H29"/>
    <mergeCell ref="G21:H21"/>
    <mergeCell ref="G22:H22"/>
    <mergeCell ref="G23:H23"/>
    <mergeCell ref="G24:H24"/>
    <mergeCell ref="E27:F27"/>
    <mergeCell ref="G30:H30"/>
    <mergeCell ref="G31:H31"/>
    <mergeCell ref="G25:H25"/>
    <mergeCell ref="E19:F19"/>
    <mergeCell ref="G19:H19"/>
    <mergeCell ref="E14:F14"/>
    <mergeCell ref="E15:F15"/>
    <mergeCell ref="E16:F16"/>
    <mergeCell ref="E11:F11"/>
    <mergeCell ref="E12:F12"/>
    <mergeCell ref="G17:H17"/>
    <mergeCell ref="G18:H18"/>
    <mergeCell ref="M3:N3"/>
    <mergeCell ref="O3:P3"/>
    <mergeCell ref="M4:N4"/>
    <mergeCell ref="O4:P4"/>
    <mergeCell ref="C3:C4"/>
    <mergeCell ref="E18:F18"/>
    <mergeCell ref="E9:F9"/>
    <mergeCell ref="E10:F10"/>
    <mergeCell ref="G7:H7"/>
    <mergeCell ref="G8:H8"/>
    <mergeCell ref="O9:P9"/>
    <mergeCell ref="M5:N5"/>
    <mergeCell ref="O5:P5"/>
    <mergeCell ref="M6:N6"/>
    <mergeCell ref="O6:P6"/>
    <mergeCell ref="M7:N7"/>
    <mergeCell ref="M8:N8"/>
    <mergeCell ref="O8:P8"/>
    <mergeCell ref="O7:P7"/>
    <mergeCell ref="B3:B4"/>
    <mergeCell ref="E3:F3"/>
    <mergeCell ref="G3:H3"/>
    <mergeCell ref="E4:F4"/>
    <mergeCell ref="G4:H4"/>
    <mergeCell ref="M9:N9"/>
    <mergeCell ref="E5:F5"/>
    <mergeCell ref="E6:F6"/>
    <mergeCell ref="E7:F7"/>
    <mergeCell ref="E8:F8"/>
    <mergeCell ref="M14:N14"/>
    <mergeCell ref="O14:P14"/>
    <mergeCell ref="M10:N10"/>
    <mergeCell ref="O10:P10"/>
    <mergeCell ref="M11:N11"/>
    <mergeCell ref="O11:P11"/>
    <mergeCell ref="M12:N12"/>
    <mergeCell ref="M13:N13"/>
    <mergeCell ref="O13:P13"/>
    <mergeCell ref="O12:P12"/>
    <mergeCell ref="M19:N19"/>
    <mergeCell ref="O19:P19"/>
    <mergeCell ref="M15:N15"/>
    <mergeCell ref="O15:P15"/>
    <mergeCell ref="M16:N16"/>
    <mergeCell ref="O16:P16"/>
    <mergeCell ref="M17:N17"/>
    <mergeCell ref="M18:N18"/>
    <mergeCell ref="O18:P18"/>
    <mergeCell ref="O17:P17"/>
    <mergeCell ref="M24:N24"/>
    <mergeCell ref="O24:P24"/>
    <mergeCell ref="M20:N20"/>
    <mergeCell ref="O20:P20"/>
    <mergeCell ref="M21:N21"/>
    <mergeCell ref="O21:P21"/>
    <mergeCell ref="M22:N22"/>
    <mergeCell ref="M23:N23"/>
    <mergeCell ref="O23:P23"/>
    <mergeCell ref="O22:P22"/>
    <mergeCell ref="B32:B33"/>
    <mergeCell ref="M30:N30"/>
    <mergeCell ref="O30:P30"/>
    <mergeCell ref="M31:N31"/>
    <mergeCell ref="O31:P31"/>
    <mergeCell ref="M29:N29"/>
    <mergeCell ref="O29:P29"/>
    <mergeCell ref="E31:F31"/>
    <mergeCell ref="E30:F30"/>
    <mergeCell ref="E29:F29"/>
    <mergeCell ref="M25:N25"/>
    <mergeCell ref="O25:P25"/>
    <mergeCell ref="M26:N26"/>
    <mergeCell ref="O26:P26"/>
    <mergeCell ref="M27:N27"/>
    <mergeCell ref="M28:N28"/>
    <mergeCell ref="O28:P28"/>
    <mergeCell ref="O27:P27"/>
  </mergeCells>
  <printOptions/>
  <pageMargins left="0.54" right="0.22" top="0.41" bottom="0.59" header="0.33" footer="0.512"/>
  <pageSetup horizontalDpi="600" verticalDpi="600" orientation="portrait" paperSize="9" scale="86" r:id="rId3"/>
  <colBreaks count="1" manualBreakCount="1">
    <brk id="9" max="65535" man="1"/>
  </colBreaks>
  <drawing r:id="rId2"/>
  <legacyDrawing r:id="rId1"/>
</worksheet>
</file>

<file path=xl/worksheets/sheet5.xml><?xml version="1.0" encoding="utf-8"?>
<worksheet xmlns="http://schemas.openxmlformats.org/spreadsheetml/2006/main" xmlns:r="http://schemas.openxmlformats.org/officeDocument/2006/relationships">
  <sheetPr codeName="Sheet3"/>
  <dimension ref="E1:J41"/>
  <sheetViews>
    <sheetView zoomScalePageLayoutView="0" workbookViewId="0" topLeftCell="A1">
      <selection activeCell="I17" sqref="I17"/>
    </sheetView>
  </sheetViews>
  <sheetFormatPr defaultColWidth="9.00390625" defaultRowHeight="13.5"/>
  <cols>
    <col min="1" max="1" width="10.125" style="76" bestFit="1" customWidth="1"/>
    <col min="2" max="2" width="10.625" style="76" customWidth="1"/>
    <col min="3" max="3" width="9.00390625" style="76" customWidth="1"/>
    <col min="4" max="4" width="30.50390625" style="76" customWidth="1"/>
    <col min="5" max="5" width="12.50390625" style="78" customWidth="1"/>
    <col min="6" max="6" width="9.00390625" style="78" customWidth="1"/>
    <col min="7" max="7" width="20.375" style="78" customWidth="1"/>
    <col min="8" max="8" width="9.00390625" style="78" customWidth="1"/>
    <col min="9" max="9" width="9.00390625" style="75" customWidth="1"/>
    <col min="10" max="16384" width="9.00390625" style="76" customWidth="1"/>
  </cols>
  <sheetData>
    <row r="1" spans="5:8" ht="13.5">
      <c r="E1" s="74"/>
      <c r="F1" s="74"/>
      <c r="G1" s="74"/>
      <c r="H1" s="74"/>
    </row>
    <row r="2" spans="5:10" ht="14.25">
      <c r="E2" s="234" t="s">
        <v>144</v>
      </c>
      <c r="F2" s="234"/>
      <c r="G2" s="234"/>
      <c r="H2" s="234"/>
      <c r="I2" s="234"/>
      <c r="J2" s="234"/>
    </row>
    <row r="3" spans="5:8" ht="14.25" thickBot="1">
      <c r="E3" s="74"/>
      <c r="F3" s="74"/>
      <c r="G3" s="74"/>
      <c r="H3" s="74"/>
    </row>
    <row r="4" spans="5:9" ht="13.5" customHeight="1" thickBot="1">
      <c r="E4" s="15" t="s">
        <v>137</v>
      </c>
      <c r="F4" s="58" t="str">
        <f>'◇チェックリスト Ａ　'!K3</f>
        <v>領域点数</v>
      </c>
      <c r="G4" s="104" t="s">
        <v>138</v>
      </c>
      <c r="H4" s="233"/>
      <c r="I4" s="77"/>
    </row>
    <row r="5" spans="5:9" ht="13.5" customHeight="1">
      <c r="E5" s="59" t="str">
        <f>'◇チェックリスト Ａ　'!A5</f>
        <v>聞く</v>
      </c>
      <c r="F5" s="60">
        <f>'◇チェックリスト Ａ　'!K5</f>
        <v>0</v>
      </c>
      <c r="G5" s="224" t="str">
        <f>IF(OR(F5&gt;=12,F6&gt;=12,F7&gt;=12,F8&gt;=12,F9&gt;=12,F10&gt;=12),"学習面に問題がある疑いがあります","学習面全般に問題はないと思われますが，個別の支援の必要性の検討をしましょう")</f>
        <v>学習面全般に問題はないと思われますが，個別の支援の必要性の検討をしましょう</v>
      </c>
      <c r="H5" s="225"/>
      <c r="I5" s="77">
        <v>12</v>
      </c>
    </row>
    <row r="6" spans="5:9" ht="13.5" customHeight="1">
      <c r="E6" s="61" t="str">
        <f>'◇チェックリスト Ａ　'!A10</f>
        <v>話す</v>
      </c>
      <c r="F6" s="62">
        <f>'◇チェックリスト Ａ　'!K10</f>
        <v>0</v>
      </c>
      <c r="G6" s="226"/>
      <c r="H6" s="227"/>
      <c r="I6" s="77">
        <v>12</v>
      </c>
    </row>
    <row r="7" spans="5:9" ht="13.5" customHeight="1">
      <c r="E7" s="63" t="str">
        <f>'◇チェックリスト Ａ　'!A15</f>
        <v>読む</v>
      </c>
      <c r="F7" s="64">
        <f>'◇チェックリスト Ａ　'!K15</f>
        <v>0</v>
      </c>
      <c r="G7" s="226"/>
      <c r="H7" s="227"/>
      <c r="I7" s="77">
        <v>12</v>
      </c>
    </row>
    <row r="8" spans="5:9" ht="13.5" customHeight="1">
      <c r="E8" s="65" t="str">
        <f>'◇チェックリスト Ａ　'!A20</f>
        <v>書く</v>
      </c>
      <c r="F8" s="66">
        <f>'◇チェックリスト Ａ　'!K20</f>
        <v>0</v>
      </c>
      <c r="G8" s="226"/>
      <c r="H8" s="227"/>
      <c r="I8" s="77">
        <v>12</v>
      </c>
    </row>
    <row r="9" spans="5:9" ht="13.5" customHeight="1">
      <c r="E9" s="67" t="str">
        <f>'◇チェックリスト Ａ　'!A25</f>
        <v>計算する</v>
      </c>
      <c r="F9" s="68">
        <f>'◇チェックリスト Ａ　'!K25</f>
        <v>0</v>
      </c>
      <c r="G9" s="226"/>
      <c r="H9" s="227"/>
      <c r="I9" s="77">
        <v>12</v>
      </c>
    </row>
    <row r="10" spans="5:9" ht="13.5" customHeight="1" thickBot="1">
      <c r="E10" s="69" t="str">
        <f>'◇チェックリスト Ａ　'!A30</f>
        <v>推論する</v>
      </c>
      <c r="F10" s="70">
        <f>'◇チェックリスト Ａ　'!K30</f>
        <v>0</v>
      </c>
      <c r="G10" s="228"/>
      <c r="H10" s="229"/>
      <c r="I10" s="77">
        <v>12</v>
      </c>
    </row>
    <row r="11" ht="13.5"/>
    <row r="12" ht="13.5"/>
    <row r="13" ht="13.5"/>
    <row r="14" ht="13.5" customHeight="1"/>
    <row r="15" spans="5:9" s="4" customFormat="1" ht="13.5" customHeight="1">
      <c r="E15" s="3"/>
      <c r="F15" s="3"/>
      <c r="G15" s="3"/>
      <c r="H15" s="3"/>
      <c r="I15" s="77"/>
    </row>
    <row r="16" spans="5:9" s="4" customFormat="1" ht="13.5" customHeight="1">
      <c r="E16" s="3"/>
      <c r="F16" s="3"/>
      <c r="G16" s="3"/>
      <c r="H16" s="3"/>
      <c r="I16" s="77"/>
    </row>
    <row r="17" spans="5:9" s="4" customFormat="1" ht="13.5" customHeight="1">
      <c r="E17" s="3"/>
      <c r="F17" s="3"/>
      <c r="G17" s="3"/>
      <c r="H17" s="3"/>
      <c r="I17" s="77"/>
    </row>
    <row r="18" s="4" customFormat="1" ht="13.5" customHeight="1">
      <c r="I18" s="77"/>
    </row>
    <row r="19" s="4" customFormat="1" ht="13.5" customHeight="1">
      <c r="I19" s="79"/>
    </row>
    <row r="20" spans="5:10" s="4" customFormat="1" ht="13.5" customHeight="1">
      <c r="E20" s="235" t="s">
        <v>145</v>
      </c>
      <c r="F20" s="235"/>
      <c r="G20" s="235"/>
      <c r="H20" s="235"/>
      <c r="I20" s="235"/>
      <c r="J20" s="235"/>
    </row>
    <row r="21" spans="5:9" s="4" customFormat="1" ht="13.5" customHeight="1" thickBot="1">
      <c r="E21" s="3"/>
      <c r="F21" s="3"/>
      <c r="G21" s="3"/>
      <c r="H21" s="3"/>
      <c r="I21" s="77"/>
    </row>
    <row r="22" spans="5:8" ht="13.5" customHeight="1" thickBot="1">
      <c r="E22" s="72" t="s">
        <v>137</v>
      </c>
      <c r="F22" s="71" t="str">
        <f>'◇チェックリスト Ｂ'!K3</f>
        <v>領域点数</v>
      </c>
      <c r="G22" s="104" t="s">
        <v>138</v>
      </c>
      <c r="H22" s="233"/>
    </row>
    <row r="23" spans="5:9" ht="13.5" customHeight="1">
      <c r="E23" s="73" t="str">
        <f>'◇チェックリスト Ｂ'!A5</f>
        <v>不注意</v>
      </c>
      <c r="F23" s="60">
        <f>'◇チェックリスト Ｂ'!K5</f>
        <v>0</v>
      </c>
      <c r="G23" s="224" t="str">
        <f>IF(OR(F23&gt;=6,F24&gt;=6),"「不注意」「多動性－衝動性」に問題があると思われる。","「不注意」「多動性－衝動性」全般に問題はないと思われますが，個別の支援の必要性の検討をしましょう")</f>
        <v>「不注意」「多動性－衝動性」全般に問題はないと思われますが，個別の支援の必要性の検討をしましょう</v>
      </c>
      <c r="H23" s="225"/>
      <c r="I23" s="75">
        <v>6</v>
      </c>
    </row>
    <row r="24" spans="5:9" ht="13.5" customHeight="1">
      <c r="E24" s="236" t="str">
        <f>'◇チェックリスト Ｂ'!A14</f>
        <v>多動性―衝動性</v>
      </c>
      <c r="F24" s="238">
        <f>'◇チェックリスト Ｂ'!K14</f>
        <v>0</v>
      </c>
      <c r="G24" s="226"/>
      <c r="H24" s="227"/>
      <c r="I24" s="75">
        <v>6</v>
      </c>
    </row>
    <row r="25" spans="5:8" ht="13.5" customHeight="1" thickBot="1">
      <c r="E25" s="237"/>
      <c r="F25" s="239"/>
      <c r="G25" s="228"/>
      <c r="H25" s="229"/>
    </row>
    <row r="26" ht="13.5" customHeight="1"/>
    <row r="27" ht="13.5" customHeight="1"/>
    <row r="28" ht="13.5" customHeight="1"/>
    <row r="29" ht="13.5" customHeight="1">
      <c r="E29" s="80"/>
    </row>
    <row r="30" ht="13.5" customHeight="1">
      <c r="E30" s="81"/>
    </row>
    <row r="31" ht="13.5" customHeight="1"/>
    <row r="32" ht="13.5"/>
    <row r="33" ht="13.5"/>
    <row r="35" spans="5:10" ht="14.25">
      <c r="E35" s="235" t="s">
        <v>146</v>
      </c>
      <c r="F35" s="235"/>
      <c r="G35" s="235"/>
      <c r="H35" s="235"/>
      <c r="I35" s="235"/>
      <c r="J35" s="235"/>
    </row>
    <row r="36" ht="14.25" thickBot="1"/>
    <row r="37" spans="6:8" ht="14.25" thickBot="1">
      <c r="F37" s="58" t="s">
        <v>140</v>
      </c>
      <c r="G37" s="232" t="s">
        <v>138</v>
      </c>
      <c r="H37" s="233"/>
    </row>
    <row r="38" spans="6:9" ht="14.25" customHeight="1">
      <c r="F38" s="230">
        <f>◇チェックリストＣ!D33</f>
        <v>0</v>
      </c>
      <c r="G38" s="224" t="str">
        <f>IF(F38&gt;=22,"対人関係やこだわり等の問題があると思われます。","対人関係やこだわり等について，全般に問題はないと思われますが，個別の支援の必要性の検討をしましょう")</f>
        <v>対人関係やこだわり等について，全般に問題はないと思われますが，個別の支援の必要性の検討をしましょう</v>
      </c>
      <c r="H38" s="225"/>
      <c r="I38" s="75">
        <v>22</v>
      </c>
    </row>
    <row r="39" spans="6:8" ht="14.25" thickBot="1">
      <c r="F39" s="231"/>
      <c r="G39" s="226"/>
      <c r="H39" s="227"/>
    </row>
    <row r="40" spans="7:8" ht="13.5">
      <c r="G40" s="226"/>
      <c r="H40" s="227"/>
    </row>
    <row r="41" spans="7:8" ht="14.25" thickBot="1">
      <c r="G41" s="228"/>
      <c r="H41" s="229"/>
    </row>
  </sheetData>
  <sheetProtection/>
  <mergeCells count="12">
    <mergeCell ref="G4:H4"/>
    <mergeCell ref="G22:H22"/>
    <mergeCell ref="G38:H41"/>
    <mergeCell ref="F38:F39"/>
    <mergeCell ref="G37:H37"/>
    <mergeCell ref="E2:J2"/>
    <mergeCell ref="E20:J20"/>
    <mergeCell ref="E35:J35"/>
    <mergeCell ref="G5:H10"/>
    <mergeCell ref="E24:E25"/>
    <mergeCell ref="F24:F25"/>
    <mergeCell ref="G23:H25"/>
  </mergeCells>
  <printOptions/>
  <pageMargins left="0.787" right="0.787" top="0.984" bottom="0.984" header="0.512" footer="0.512"/>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ＫＵＭＡ</dc:creator>
  <cp:keywords/>
  <dc:description/>
  <cp:lastModifiedBy>石井 涼子</cp:lastModifiedBy>
  <cp:lastPrinted>2010-08-22T07:47:16Z</cp:lastPrinted>
  <dcterms:created xsi:type="dcterms:W3CDTF">2010-08-17T09:10:58Z</dcterms:created>
  <dcterms:modified xsi:type="dcterms:W3CDTF">2018-02-02T08:09:12Z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